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nie\Dropbox\FITP\FORMAZIONE\2-PIANIFICAZIONE TORNEI\PIANIFICAZIONI NUOVE\"/>
    </mc:Choice>
  </mc:AlternateContent>
  <xr:revisionPtr revIDLastSave="0" documentId="13_ncr:1_{6D79C316-D41A-4F1A-A494-A4744B7E11A2}" xr6:coauthVersionLast="47" xr6:coauthVersionMax="47" xr10:uidLastSave="{00000000-0000-0000-0000-000000000000}"/>
  <bookViews>
    <workbookView xWindow="-96" yWindow="-96" windowWidth="23232" windowHeight="12432" tabRatio="776" xr2:uid="{00000000-000D-0000-FFFF-FFFF00000000}"/>
  </bookViews>
  <sheets>
    <sheet name="UNDER-OVER P" sheetId="46" r:id="rId1"/>
    <sheet name="IMPOSTA TURNI P" sheetId="40" r:id="rId2"/>
    <sheet name="Es. GIOVANILE P" sheetId="47" r:id="rId3"/>
    <sheet name="Es. IMPOSTA TURNI giovanile P " sheetId="48" r:id="rId4"/>
    <sheet name="Es. VETERANI P" sheetId="49" r:id="rId5"/>
    <sheet name="Es. IMPOSTA TURNI veterani P" sheetId="50" r:id="rId6"/>
    <sheet name="PARAMETRI" sheetId="3" state="hidden" r:id="rId7"/>
  </sheets>
  <definedNames>
    <definedName name="_xlnm._FilterDatabase" localSheetId="2" hidden="1">'Es. GIOVANILE P'!$A$17:$AB$21</definedName>
    <definedName name="_xlnm._FilterDatabase" localSheetId="4" hidden="1">'Es. VETERANI P'!$A$17:$AB$21</definedName>
    <definedName name="_xlnm._FilterDatabase" localSheetId="0" hidden="1">'UNDER-OVER P'!$A$17:$AB$21</definedName>
    <definedName name="_xlnm.Print_Area" localSheetId="2">'Es. GIOVANILE P'!$B$1:$V$58</definedName>
    <definedName name="_xlnm.Print_Area" localSheetId="3">'Es. IMPOSTA TURNI giovanile P '!$A$1:$T$20</definedName>
    <definedName name="_xlnm.Print_Area" localSheetId="5">'Es. IMPOSTA TURNI veterani P'!$A$1:$T$20</definedName>
    <definedName name="_xlnm.Print_Area" localSheetId="4">'Es. VETERANI P'!$B$1:$V$58</definedName>
    <definedName name="_xlnm.Print_Area" localSheetId="1">'IMPOSTA TURNI P'!$A$1:$T$20</definedName>
    <definedName name="_xlnm.Print_Area" localSheetId="0">'UNDER-OVER P'!$B$1:$V$66</definedName>
    <definedName name="MATCH_FORMAT">OFFSET(PARAMETRI!$A$2,0,0,COUNTA(PARAMETRI!$A:$A),1)</definedName>
    <definedName name="ORARI">OFFSET(PARAMETRI!$C$2,0,0,COUNTA(PARAMETRI!$C:$C),1)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46" l="1"/>
  <c r="C62" i="46"/>
  <c r="AA63" i="46"/>
  <c r="H63" i="46"/>
  <c r="I63" i="46"/>
  <c r="J63" i="46"/>
  <c r="K63" i="46"/>
  <c r="L63" i="46"/>
  <c r="M63" i="46"/>
  <c r="N63" i="46"/>
  <c r="O63" i="46"/>
  <c r="P63" i="46"/>
  <c r="Q63" i="46"/>
  <c r="R63" i="46"/>
  <c r="S63" i="46"/>
  <c r="T63" i="46"/>
  <c r="U63" i="46"/>
  <c r="V63" i="46"/>
  <c r="W63" i="46"/>
  <c r="X63" i="46"/>
  <c r="Y63" i="46"/>
  <c r="G63" i="46"/>
  <c r="Z60" i="46"/>
  <c r="AB60" i="46" s="1"/>
  <c r="F60" i="46"/>
  <c r="D60" i="46"/>
  <c r="H17" i="46" l="1"/>
  <c r="J17" i="46"/>
  <c r="K17" i="46"/>
  <c r="L17" i="46"/>
  <c r="M17" i="46"/>
  <c r="N17" i="46"/>
  <c r="O17" i="46"/>
  <c r="P17" i="46"/>
  <c r="Q17" i="46"/>
  <c r="R17" i="46"/>
  <c r="S17" i="46"/>
  <c r="T17" i="46"/>
  <c r="U17" i="46"/>
  <c r="V17" i="46"/>
  <c r="W17" i="46"/>
  <c r="X17" i="46"/>
  <c r="Y17" i="46"/>
  <c r="D53" i="49"/>
  <c r="D51" i="49"/>
  <c r="D49" i="49"/>
  <c r="D47" i="49"/>
  <c r="D45" i="49"/>
  <c r="D43" i="49"/>
  <c r="D41" i="49"/>
  <c r="D39" i="49"/>
  <c r="D37" i="49"/>
  <c r="D53" i="47"/>
  <c r="D51" i="47"/>
  <c r="D49" i="47"/>
  <c r="D47" i="47"/>
  <c r="D45" i="47"/>
  <c r="D43" i="47"/>
  <c r="D41" i="47"/>
  <c r="D39" i="47"/>
  <c r="D37" i="47"/>
  <c r="D35" i="47"/>
  <c r="D33" i="47"/>
  <c r="D58" i="46"/>
  <c r="D56" i="46"/>
  <c r="D53" i="46"/>
  <c r="D51" i="46"/>
  <c r="D49" i="46"/>
  <c r="D46" i="46"/>
  <c r="D44" i="46"/>
  <c r="D42" i="46"/>
  <c r="D39" i="46"/>
  <c r="D37" i="46"/>
  <c r="D35" i="46"/>
  <c r="D32" i="46"/>
  <c r="D30" i="46"/>
  <c r="D28" i="46"/>
  <c r="D25" i="46"/>
  <c r="D23" i="46"/>
  <c r="D21" i="46"/>
  <c r="D19" i="46"/>
  <c r="H14" i="49"/>
  <c r="I14" i="49"/>
  <c r="J14" i="49"/>
  <c r="K14" i="49"/>
  <c r="L14" i="49"/>
  <c r="M14" i="49"/>
  <c r="N14" i="49"/>
  <c r="O14" i="49"/>
  <c r="P14" i="49"/>
  <c r="Q14" i="49"/>
  <c r="R14" i="49"/>
  <c r="S14" i="49"/>
  <c r="T14" i="49"/>
  <c r="U14" i="49"/>
  <c r="V14" i="49"/>
  <c r="W14" i="49"/>
  <c r="X14" i="49"/>
  <c r="Y14" i="49"/>
  <c r="G14" i="49"/>
  <c r="H14" i="47"/>
  <c r="C4" i="48" s="1"/>
  <c r="I14" i="47"/>
  <c r="D4" i="48" s="1"/>
  <c r="J14" i="47"/>
  <c r="K14" i="47"/>
  <c r="L14" i="47"/>
  <c r="M14" i="47"/>
  <c r="H4" i="48" s="1"/>
  <c r="N14" i="47"/>
  <c r="I4" i="48" s="1"/>
  <c r="O14" i="47"/>
  <c r="J4" i="48" s="1"/>
  <c r="P14" i="47"/>
  <c r="K4" i="48" s="1"/>
  <c r="Q14" i="47"/>
  <c r="L4" i="48" s="1"/>
  <c r="R14" i="47"/>
  <c r="S14" i="47"/>
  <c r="T14" i="47"/>
  <c r="O4" i="48" s="1"/>
  <c r="U14" i="47"/>
  <c r="V14" i="47"/>
  <c r="Q4" i="48" s="1"/>
  <c r="W14" i="47"/>
  <c r="R4" i="48" s="1"/>
  <c r="X14" i="47"/>
  <c r="S4" i="48" s="1"/>
  <c r="Y14" i="47"/>
  <c r="T4" i="48" s="1"/>
  <c r="G14" i="47"/>
  <c r="H14" i="46"/>
  <c r="C4" i="40" s="1"/>
  <c r="I14" i="46"/>
  <c r="D4" i="40" s="1"/>
  <c r="J14" i="46"/>
  <c r="E4" i="40" s="1"/>
  <c r="K14" i="46"/>
  <c r="F4" i="40" s="1"/>
  <c r="L14" i="46"/>
  <c r="G4" i="40" s="1"/>
  <c r="M14" i="46"/>
  <c r="H4" i="40" s="1"/>
  <c r="N14" i="46"/>
  <c r="I4" i="40" s="1"/>
  <c r="O14" i="46"/>
  <c r="J4" i="40" s="1"/>
  <c r="P14" i="46"/>
  <c r="K4" i="40" s="1"/>
  <c r="Q14" i="46"/>
  <c r="L4" i="40" s="1"/>
  <c r="R14" i="46"/>
  <c r="M4" i="40" s="1"/>
  <c r="S14" i="46"/>
  <c r="N4" i="40" s="1"/>
  <c r="T14" i="46"/>
  <c r="O4" i="40" s="1"/>
  <c r="U14" i="46"/>
  <c r="P4" i="40" s="1"/>
  <c r="V14" i="46"/>
  <c r="Q4" i="40" s="1"/>
  <c r="W14" i="46"/>
  <c r="R4" i="40" s="1"/>
  <c r="X14" i="46"/>
  <c r="S4" i="40" s="1"/>
  <c r="Y14" i="46"/>
  <c r="T4" i="40" s="1"/>
  <c r="G14" i="46"/>
  <c r="B4" i="40" s="1"/>
  <c r="X55" i="49"/>
  <c r="S1" i="50" s="1"/>
  <c r="Y55" i="49"/>
  <c r="T1" i="50" s="1"/>
  <c r="G55" i="49"/>
  <c r="H55" i="49"/>
  <c r="C1" i="50" s="1"/>
  <c r="I55" i="49"/>
  <c r="D1" i="50" s="1"/>
  <c r="C3" i="48"/>
  <c r="D3" i="48"/>
  <c r="E3" i="48"/>
  <c r="F3" i="48"/>
  <c r="G3" i="48"/>
  <c r="H3" i="48"/>
  <c r="I3" i="48"/>
  <c r="J3" i="48"/>
  <c r="K3" i="48"/>
  <c r="L3" i="48"/>
  <c r="M3" i="48"/>
  <c r="N3" i="48"/>
  <c r="O3" i="48"/>
  <c r="P3" i="48"/>
  <c r="Q3" i="48"/>
  <c r="R3" i="48"/>
  <c r="S3" i="48"/>
  <c r="T3" i="48"/>
  <c r="E4" i="48"/>
  <c r="F4" i="48"/>
  <c r="G4" i="48"/>
  <c r="M4" i="48"/>
  <c r="N4" i="48"/>
  <c r="P4" i="48"/>
  <c r="C5" i="48"/>
  <c r="D5" i="48"/>
  <c r="E5" i="48"/>
  <c r="F5" i="48"/>
  <c r="G5" i="48"/>
  <c r="H5" i="48"/>
  <c r="I5" i="48"/>
  <c r="J5" i="48"/>
  <c r="K5" i="48"/>
  <c r="L5" i="48"/>
  <c r="M5" i="48"/>
  <c r="N5" i="48"/>
  <c r="O5" i="48"/>
  <c r="P5" i="48"/>
  <c r="Q5" i="48"/>
  <c r="R5" i="48"/>
  <c r="S5" i="48"/>
  <c r="T5" i="48"/>
  <c r="B5" i="48"/>
  <c r="B4" i="48"/>
  <c r="B3" i="48"/>
  <c r="X55" i="47"/>
  <c r="S1" i="48" s="1"/>
  <c r="Y55" i="47"/>
  <c r="T1" i="48" s="1"/>
  <c r="C3" i="40"/>
  <c r="D3" i="40"/>
  <c r="E3" i="40"/>
  <c r="F3" i="40"/>
  <c r="G3" i="40"/>
  <c r="H3" i="40"/>
  <c r="I3" i="40"/>
  <c r="J3" i="40"/>
  <c r="K3" i="40"/>
  <c r="L3" i="40"/>
  <c r="M3" i="40"/>
  <c r="N3" i="40"/>
  <c r="O3" i="40"/>
  <c r="P3" i="40"/>
  <c r="Q3" i="40"/>
  <c r="R3" i="40"/>
  <c r="S3" i="40"/>
  <c r="T3" i="40"/>
  <c r="C5" i="40"/>
  <c r="D5" i="40"/>
  <c r="E5" i="40"/>
  <c r="F5" i="40"/>
  <c r="G5" i="40"/>
  <c r="H5" i="40"/>
  <c r="I5" i="40"/>
  <c r="J5" i="40"/>
  <c r="K5" i="40"/>
  <c r="L5" i="40"/>
  <c r="M5" i="40"/>
  <c r="N5" i="40"/>
  <c r="O5" i="40"/>
  <c r="P5" i="40"/>
  <c r="Q5" i="40"/>
  <c r="R5" i="40"/>
  <c r="S5" i="40"/>
  <c r="T5" i="40"/>
  <c r="B3" i="40"/>
  <c r="B5" i="40"/>
  <c r="AA55" i="49"/>
  <c r="K55" i="49"/>
  <c r="F1" i="50" s="1"/>
  <c r="L55" i="49"/>
  <c r="G1" i="50" s="1"/>
  <c r="M55" i="49"/>
  <c r="H1" i="50" s="1"/>
  <c r="N55" i="49"/>
  <c r="I1" i="50" s="1"/>
  <c r="O55" i="49"/>
  <c r="J1" i="50" s="1"/>
  <c r="P55" i="49"/>
  <c r="K1" i="50" s="1"/>
  <c r="Q55" i="49"/>
  <c r="L1" i="50" s="1"/>
  <c r="R55" i="49"/>
  <c r="M1" i="50" s="1"/>
  <c r="S55" i="49"/>
  <c r="N1" i="50" s="1"/>
  <c r="T55" i="49"/>
  <c r="O1" i="50" s="1"/>
  <c r="U55" i="49"/>
  <c r="P1" i="50" s="1"/>
  <c r="V55" i="49"/>
  <c r="Q1" i="50" s="1"/>
  <c r="W55" i="49"/>
  <c r="R1" i="50" s="1"/>
  <c r="J55" i="49"/>
  <c r="E1" i="50" s="1"/>
  <c r="AA55" i="47"/>
  <c r="H55" i="47"/>
  <c r="C1" i="48" s="1"/>
  <c r="I55" i="47"/>
  <c r="D1" i="48" s="1"/>
  <c r="J55" i="47"/>
  <c r="E1" i="48" s="1"/>
  <c r="K55" i="47"/>
  <c r="F1" i="48" s="1"/>
  <c r="L55" i="47"/>
  <c r="G1" i="48" s="1"/>
  <c r="M55" i="47"/>
  <c r="H1" i="48" s="1"/>
  <c r="N55" i="47"/>
  <c r="I1" i="48" s="1"/>
  <c r="O55" i="47"/>
  <c r="J1" i="48" s="1"/>
  <c r="P55" i="47"/>
  <c r="K1" i="48" s="1"/>
  <c r="Q55" i="47"/>
  <c r="L1" i="48" s="1"/>
  <c r="R55" i="47"/>
  <c r="M1" i="48" s="1"/>
  <c r="S55" i="47"/>
  <c r="N1" i="48" s="1"/>
  <c r="T55" i="47"/>
  <c r="O1" i="48" s="1"/>
  <c r="U55" i="47"/>
  <c r="P1" i="48" s="1"/>
  <c r="V55" i="47"/>
  <c r="Q1" i="48" s="1"/>
  <c r="W55" i="47"/>
  <c r="R1" i="48" s="1"/>
  <c r="G55" i="47"/>
  <c r="B1" i="48" s="1"/>
  <c r="C1" i="40"/>
  <c r="D1" i="40"/>
  <c r="E1" i="40"/>
  <c r="F1" i="40"/>
  <c r="G1" i="40"/>
  <c r="H1" i="40"/>
  <c r="I1" i="40"/>
  <c r="J1" i="40"/>
  <c r="K1" i="40"/>
  <c r="L1" i="40"/>
  <c r="M1" i="40"/>
  <c r="N1" i="40"/>
  <c r="O1" i="40"/>
  <c r="P1" i="40"/>
  <c r="Q1" i="40"/>
  <c r="R1" i="40"/>
  <c r="S1" i="40"/>
  <c r="T1" i="40"/>
  <c r="B1" i="40"/>
  <c r="Z58" i="46"/>
  <c r="AB58" i="46" s="1"/>
  <c r="F58" i="46"/>
  <c r="Z56" i="46"/>
  <c r="AB56" i="46" s="1"/>
  <c r="F56" i="46"/>
  <c r="D62" i="46" l="1"/>
  <c r="C54" i="49"/>
  <c r="C54" i="47"/>
  <c r="B3" i="50" l="1"/>
  <c r="C3" i="50"/>
  <c r="D3" i="50"/>
  <c r="E3" i="50"/>
  <c r="F3" i="50"/>
  <c r="G3" i="50"/>
  <c r="H3" i="50"/>
  <c r="I3" i="50"/>
  <c r="J3" i="50"/>
  <c r="K3" i="50"/>
  <c r="L3" i="50"/>
  <c r="M3" i="50"/>
  <c r="N3" i="50"/>
  <c r="O3" i="50"/>
  <c r="P3" i="50"/>
  <c r="Q3" i="50"/>
  <c r="R3" i="50"/>
  <c r="S3" i="50"/>
  <c r="T3" i="50"/>
  <c r="B4" i="50"/>
  <c r="C4" i="50"/>
  <c r="D4" i="50"/>
  <c r="E4" i="50"/>
  <c r="F4" i="50"/>
  <c r="G4" i="50"/>
  <c r="H4" i="50"/>
  <c r="I4" i="50"/>
  <c r="J4" i="50"/>
  <c r="K4" i="50"/>
  <c r="L4" i="50"/>
  <c r="M4" i="50"/>
  <c r="N4" i="50"/>
  <c r="O4" i="50"/>
  <c r="P4" i="50"/>
  <c r="Q4" i="50"/>
  <c r="R4" i="50"/>
  <c r="S4" i="50"/>
  <c r="T4" i="50"/>
  <c r="B5" i="50"/>
  <c r="C5" i="50"/>
  <c r="D5" i="50"/>
  <c r="E5" i="50"/>
  <c r="F5" i="50"/>
  <c r="G5" i="50"/>
  <c r="H5" i="50"/>
  <c r="I5" i="50"/>
  <c r="J5" i="50"/>
  <c r="K5" i="50"/>
  <c r="L5" i="50"/>
  <c r="M5" i="50"/>
  <c r="N5" i="50"/>
  <c r="O5" i="50"/>
  <c r="P5" i="50"/>
  <c r="Q5" i="50"/>
  <c r="R5" i="50"/>
  <c r="S5" i="50"/>
  <c r="T5" i="50"/>
  <c r="H17" i="49"/>
  <c r="X17" i="49"/>
  <c r="T2" i="50"/>
  <c r="Y17" i="49" s="1"/>
  <c r="S2" i="50"/>
  <c r="R2" i="50"/>
  <c r="W17" i="49" s="1"/>
  <c r="Q2" i="50"/>
  <c r="V17" i="49" s="1"/>
  <c r="P2" i="50"/>
  <c r="U17" i="49" s="1"/>
  <c r="O2" i="50"/>
  <c r="T17" i="49" s="1"/>
  <c r="N2" i="50"/>
  <c r="S17" i="49" s="1"/>
  <c r="M2" i="50"/>
  <c r="R17" i="49" s="1"/>
  <c r="L2" i="50"/>
  <c r="Q17" i="49" s="1"/>
  <c r="K2" i="50"/>
  <c r="P17" i="49" s="1"/>
  <c r="J2" i="50"/>
  <c r="O17" i="49" s="1"/>
  <c r="I2" i="50"/>
  <c r="N17" i="49" s="1"/>
  <c r="H2" i="50"/>
  <c r="M17" i="49" s="1"/>
  <c r="G2" i="50"/>
  <c r="L17" i="49" s="1"/>
  <c r="F2" i="50"/>
  <c r="K17" i="49" s="1"/>
  <c r="E2" i="50"/>
  <c r="J17" i="49" s="1"/>
  <c r="D2" i="50"/>
  <c r="I17" i="49" s="1"/>
  <c r="C2" i="50"/>
  <c r="B2" i="50"/>
  <c r="G17" i="49" s="1"/>
  <c r="B1" i="50"/>
  <c r="E54" i="49"/>
  <c r="Z53" i="49"/>
  <c r="AB53" i="49" s="1"/>
  <c r="F53" i="49"/>
  <c r="Z51" i="49"/>
  <c r="AB51" i="49" s="1"/>
  <c r="F51" i="49"/>
  <c r="Z49" i="49"/>
  <c r="AB49" i="49" s="1"/>
  <c r="F49" i="49"/>
  <c r="Z47" i="49"/>
  <c r="AB47" i="49" s="1"/>
  <c r="Z45" i="49"/>
  <c r="AB45" i="49" s="1"/>
  <c r="Z43" i="49"/>
  <c r="AB43" i="49" s="1"/>
  <c r="Z41" i="49"/>
  <c r="AB41" i="49" s="1"/>
  <c r="Z39" i="49"/>
  <c r="AB39" i="49" s="1"/>
  <c r="Z37" i="49"/>
  <c r="AB37" i="49" s="1"/>
  <c r="Z35" i="49"/>
  <c r="Z33" i="49"/>
  <c r="Z31" i="49"/>
  <c r="Z29" i="49"/>
  <c r="Z27" i="49"/>
  <c r="Z25" i="49"/>
  <c r="Z23" i="49"/>
  <c r="Z21" i="49"/>
  <c r="Z19" i="49"/>
  <c r="D19" i="49" s="1"/>
  <c r="D2" i="40"/>
  <c r="I17" i="46" s="1"/>
  <c r="E2" i="40"/>
  <c r="AB25" i="49" l="1"/>
  <c r="D25" i="49"/>
  <c r="AB29" i="49"/>
  <c r="D29" i="49"/>
  <c r="AB23" i="49"/>
  <c r="D23" i="49"/>
  <c r="AB33" i="49"/>
  <c r="D33" i="49"/>
  <c r="AB35" i="49"/>
  <c r="D35" i="49"/>
  <c r="AB31" i="49"/>
  <c r="D31" i="49"/>
  <c r="AB21" i="49"/>
  <c r="D21" i="49"/>
  <c r="D54" i="49" s="1"/>
  <c r="AB27" i="49"/>
  <c r="D27" i="49"/>
  <c r="Z55" i="49"/>
  <c r="AB55" i="49" s="1"/>
  <c r="AB19" i="49"/>
  <c r="T2" i="48"/>
  <c r="Y17" i="47" s="1"/>
  <c r="S2" i="48"/>
  <c r="X17" i="47" s="1"/>
  <c r="R2" i="48"/>
  <c r="W17" i="47" s="1"/>
  <c r="Q2" i="48"/>
  <c r="V17" i="47" s="1"/>
  <c r="P2" i="48"/>
  <c r="U17" i="47" s="1"/>
  <c r="O2" i="48"/>
  <c r="T17" i="47" s="1"/>
  <c r="N2" i="48"/>
  <c r="S17" i="47" s="1"/>
  <c r="M2" i="48"/>
  <c r="R17" i="47" s="1"/>
  <c r="L2" i="48"/>
  <c r="Q17" i="47" s="1"/>
  <c r="K2" i="48"/>
  <c r="P17" i="47" s="1"/>
  <c r="J2" i="48"/>
  <c r="O17" i="47" s="1"/>
  <c r="I2" i="48"/>
  <c r="N17" i="47" s="1"/>
  <c r="H2" i="48"/>
  <c r="M17" i="47" s="1"/>
  <c r="G2" i="48"/>
  <c r="L17" i="47" s="1"/>
  <c r="F2" i="48"/>
  <c r="K17" i="47" s="1"/>
  <c r="E2" i="48"/>
  <c r="J17" i="47" s="1"/>
  <c r="D2" i="48"/>
  <c r="I17" i="47" s="1"/>
  <c r="C2" i="48"/>
  <c r="H17" i="47" s="1"/>
  <c r="B2" i="48"/>
  <c r="G17" i="47" s="1"/>
  <c r="E54" i="47"/>
  <c r="Z53" i="47"/>
  <c r="AB53" i="47" s="1"/>
  <c r="F53" i="47"/>
  <c r="Z51" i="47"/>
  <c r="AB51" i="47" s="1"/>
  <c r="F51" i="47"/>
  <c r="Z49" i="47"/>
  <c r="AB49" i="47" s="1"/>
  <c r="F49" i="47"/>
  <c r="Z47" i="47"/>
  <c r="AB47" i="47" s="1"/>
  <c r="Z45" i="47"/>
  <c r="AB45" i="47" s="1"/>
  <c r="Z43" i="47"/>
  <c r="Z41" i="47"/>
  <c r="AB41" i="47" s="1"/>
  <c r="Z39" i="47"/>
  <c r="AB39" i="47" s="1"/>
  <c r="Z37" i="47"/>
  <c r="AB37" i="47" s="1"/>
  <c r="Z35" i="47"/>
  <c r="AB35" i="47" s="1"/>
  <c r="Z33" i="47"/>
  <c r="AB33" i="47" s="1"/>
  <c r="Z31" i="47"/>
  <c r="Z29" i="47"/>
  <c r="Z27" i="47"/>
  <c r="Z25" i="47"/>
  <c r="Z23" i="47"/>
  <c r="Z21" i="47"/>
  <c r="Z19" i="47"/>
  <c r="D19" i="47" s="1"/>
  <c r="Z53" i="46"/>
  <c r="AB53" i="46" s="1"/>
  <c r="F53" i="46"/>
  <c r="Z51" i="46"/>
  <c r="AB51" i="46" s="1"/>
  <c r="F51" i="46"/>
  <c r="Z49" i="46"/>
  <c r="AB49" i="46" s="1"/>
  <c r="F49" i="46"/>
  <c r="F23" i="46"/>
  <c r="Z23" i="46"/>
  <c r="AB23" i="46" s="1"/>
  <c r="F25" i="46"/>
  <c r="Z25" i="46"/>
  <c r="AB25" i="46" s="1"/>
  <c r="F28" i="46"/>
  <c r="Z28" i="46"/>
  <c r="AB28" i="46" s="1"/>
  <c r="Z46" i="46"/>
  <c r="AB46" i="46" s="1"/>
  <c r="F46" i="46"/>
  <c r="Z44" i="46"/>
  <c r="AB44" i="46" s="1"/>
  <c r="F44" i="46"/>
  <c r="Z42" i="46"/>
  <c r="AB42" i="46" s="1"/>
  <c r="F42" i="46"/>
  <c r="Z39" i="46"/>
  <c r="AB39" i="46" s="1"/>
  <c r="F39" i="46"/>
  <c r="Z37" i="46"/>
  <c r="AB37" i="46" s="1"/>
  <c r="F37" i="46"/>
  <c r="Z35" i="46"/>
  <c r="AB35" i="46" s="1"/>
  <c r="F35" i="46"/>
  <c r="Z32" i="46"/>
  <c r="AB32" i="46" s="1"/>
  <c r="F32" i="46"/>
  <c r="Z30" i="46"/>
  <c r="AB30" i="46" s="1"/>
  <c r="F30" i="46"/>
  <c r="Z21" i="46"/>
  <c r="AB21" i="46" s="1"/>
  <c r="F21" i="46"/>
  <c r="Z19" i="46"/>
  <c r="F19" i="46"/>
  <c r="AB25" i="47" l="1"/>
  <c r="D25" i="47"/>
  <c r="AB29" i="47"/>
  <c r="D29" i="47"/>
  <c r="AB31" i="47"/>
  <c r="D31" i="47"/>
  <c r="AB27" i="47"/>
  <c r="D27" i="47"/>
  <c r="D54" i="47"/>
  <c r="AB21" i="47"/>
  <c r="D21" i="47"/>
  <c r="AB23" i="47"/>
  <c r="D23" i="47"/>
  <c r="AB19" i="46"/>
  <c r="Z63" i="46"/>
  <c r="AB63" i="46" s="1"/>
  <c r="Z55" i="47"/>
  <c r="AB55" i="47" s="1"/>
  <c r="AB43" i="47"/>
  <c r="F54" i="47"/>
  <c r="AB19" i="47"/>
  <c r="F62" i="46"/>
  <c r="I2" i="40"/>
  <c r="H2" i="40"/>
  <c r="G2" i="40"/>
  <c r="F2" i="40"/>
  <c r="S2" i="40"/>
  <c r="T2" i="40"/>
  <c r="B2" i="40"/>
  <c r="G17" i="46" s="1"/>
  <c r="C2" i="40"/>
  <c r="J2" i="40"/>
  <c r="K2" i="40"/>
  <c r="L2" i="40"/>
  <c r="M2" i="40"/>
  <c r="N2" i="40"/>
  <c r="O2" i="40"/>
  <c r="P2" i="40"/>
  <c r="Q2" i="40"/>
  <c r="R2" i="40"/>
  <c r="F54" i="4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L3" authorId="0" shapeId="0" xr:uid="{BDC1B79E-B55F-448C-BA2A-FD83A83EAD3C}">
      <text>
        <r>
          <rPr>
            <b/>
            <sz val="11"/>
            <color indexed="81"/>
            <rFont val="Tahoma"/>
            <family val="2"/>
          </rPr>
          <t>IL FOGLIO è PREDISPOSTO PER UN TORNEO CHE DURA 17 GIORNI, SE DA PR L'INDICAZIONE è MINORE NASCONDERE LE COLONNE A PARTIRE DALLA COLONNA 'G'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 xr:uid="{152EEFF0-7C83-4C57-9482-C4474FA44191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SE IL TORNEO PROSEGUE OLTRE SCOPRIRE LE COLONNE 'X' E 'Y'  cliccando sul + sopra la colonna 'Z'</t>
        </r>
      </text>
    </comment>
    <comment ref="F14" authorId="0" shapeId="0" xr:uid="{4900C24E-B0F5-446B-B60B-9BE4821E6E7C}">
      <text>
        <r>
          <rPr>
            <b/>
            <sz val="11"/>
            <color indexed="81"/>
            <rFont val="Tahoma"/>
            <family val="2"/>
          </rPr>
          <t>DALLA DATA IMPOSTA IL GIORNO DELLA SETTIMANA IN AUTOMATICO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4" authorId="0" shapeId="0" xr:uid="{4FEB56B2-B317-4CA4-BBFE-16F9957DB45C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6" authorId="0" shapeId="0" xr:uid="{70914C19-151B-4D87-ABF1-0BAAE2C2C910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86459FFC-51E8-4814-A358-6311C24F2C9D}">
      <text>
        <r>
          <rPr>
            <b/>
            <sz val="11"/>
            <color indexed="81"/>
            <rFont val="Tahoma"/>
            <family val="2"/>
          </rPr>
          <t xml:space="preserve">Possono essere gestite fino a  19 gare, doppi , lim, consolazioni etc..
Si 'scoprono' o 'nascondono' a gruppi di 3, se servono righe in numero inferiore a un multiplo di 3 si possono nascondere manualmente 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C19" authorId="0" shapeId="0" xr:uid="{915BE46A-0360-41A3-A0C2-720B7559E7AE}">
      <text>
        <r>
          <rPr>
            <b/>
            <sz val="9"/>
            <color indexed="81"/>
            <rFont val="Tahoma"/>
            <family val="2"/>
          </rPr>
          <t>NUMERO ISCRITTI NEI SINGOLARI E NUMERO DELLE COPPIE NEI DOPPI</t>
        </r>
      </text>
    </comment>
    <comment ref="D19" authorId="0" shapeId="0" xr:uid="{FFB613B3-5BA1-4FA4-A633-ECD4C31B09C4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G19" authorId="0" shapeId="0" xr:uid="{5202A531-1B6B-4D4A-AA8F-E09FD887A303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M19" authorId="0" shapeId="0" xr:uid="{1352E4B0-087B-4D80-B768-B8EACF3DEB93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X19" authorId="0" shapeId="0" xr:uid="{9A278272-D2B1-497C-9934-29EE5762EDC5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Y19" authorId="0" shapeId="0" xr:uid="{C91072AE-651D-4135-A538-22A2556D95D0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Z19" authorId="0" shapeId="0" xr:uid="{0C9EC553-B50D-4A9B-9C78-0D4779E9BE80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COPPIE ISCRITTE SE IN ROSSO NON è CONGRUENTE CON IL NUMERO DELLE COPPIE ISCRITTE - 1
</t>
        </r>
      </text>
    </comment>
    <comment ref="G63" authorId="0" shapeId="0" xr:uid="{AC23F5B8-8600-4F6C-AE8A-1529433E6FFD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M63" authorId="0" shapeId="0" xr:uid="{EE1D55B2-0377-4135-91AD-5CBEB117A63A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X63" authorId="0" shapeId="0" xr:uid="{9FFCCB95-3C04-480B-99D7-56854413085D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Y63" authorId="0" shapeId="0" xr:uid="{2AA6AEB5-2AF5-4F22-9535-E93E0156907C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Z63" authorId="0" shapeId="0" xr:uid="{59236902-7A46-4E84-9181-728F7892FA6F}">
      <text>
        <r>
          <rPr>
            <b/>
            <sz val="9"/>
            <color indexed="81"/>
            <rFont val="Tahoma"/>
            <family val="2"/>
          </rPr>
          <t>NUMERO TOTALE DI PARTITE: NUMERO COPPIE ISCRITTE - NUMERO DELLE GARE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36F3C2D2-0BC2-4DBF-BF1D-8466EEF99669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5481CF47-5409-475C-B048-0E1D7DAA29D1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2582BFE5-37EE-4098-8C53-D3A628A9B66D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S3" authorId="0" shapeId="0" xr:uid="{6558EDDA-70EB-4984-83C0-B0E0AA8452D6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" authorId="0" shapeId="0" xr:uid="{356823BC-430C-4C2C-AC0A-BDE13B07EB45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09A43D3C-19FA-4CAC-B9A9-6B6A8C1ECDF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BBEC2E07-D3A0-42E8-A5E2-59D24EF23B44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L3" authorId="0" shapeId="0" xr:uid="{BFDEE307-B4E6-49F8-8816-C8011B613CDE}">
      <text>
        <r>
          <rPr>
            <b/>
            <sz val="9"/>
            <color indexed="81"/>
            <rFont val="Tahoma"/>
            <family val="2"/>
          </rPr>
          <t>IL FOGLIO è PREDISPOSTO PER UN TORNEO CHE DURA 17 GIORNI, SE DA PR L'INDICAZIONE è MINORE NASCONDERE LE COLONNE A PARTIRE DALLA COLONNA 'G'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CD66ED4C-A051-405A-B1BB-81672236E140}">
      <text>
        <r>
          <rPr>
            <b/>
            <sz val="9"/>
            <color indexed="81"/>
            <rFont val="Tahoma"/>
            <family val="2"/>
          </rPr>
          <t>IL FOGLIO è IMPOSTATO PER 19 GARE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0" shapeId="0" xr:uid="{81421F20-7F55-413F-BAC2-E89AC5F51920}">
      <text>
        <r>
          <rPr>
            <b/>
            <sz val="11"/>
            <color indexed="81"/>
            <rFont val="Tahoma"/>
            <family val="2"/>
          </rPr>
          <t>L'IMPSTAZIONE è PER UN TORNEO CHE DURA 17 GIORNI, QUESTO IN ESEMPIO NE DURA 15 PERTANTO LE COLONNE DA 'f' A 'K' SONO STATE NASCOSTE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 xr:uid="{A8C8CB1D-3C3D-4A4E-BD11-78EDCCB73190}">
      <text>
        <r>
          <rPr>
            <b/>
            <sz val="9"/>
            <color indexed="10"/>
            <rFont val="Tahoma"/>
            <family val="2"/>
          </rPr>
          <t>Ultimo giorno da PR,
valorizza i gg mm precedenti fino a inizio torneo</t>
        </r>
        <r>
          <rPr>
            <sz val="9"/>
            <color indexed="10"/>
            <rFont val="Tahoma"/>
            <family val="2"/>
          </rPr>
          <t xml:space="preserve">
SE IL TORNEO PROSEGUE OLTRE SCOPRIRE LE COLONNE 'X' E 'Y'  ALTRIMENTI NASCONDERLE</t>
        </r>
      </text>
    </comment>
    <comment ref="F14" authorId="0" shapeId="0" xr:uid="{98473DC8-2534-431E-8D9C-2CC664401F3E}">
      <text>
        <r>
          <rPr>
            <b/>
            <sz val="11"/>
            <color indexed="81"/>
            <rFont val="Tahoma"/>
            <family val="2"/>
          </rPr>
          <t>DALLA DATA IMPOSTA IL GIORNO DELLA SETTIMANA IN AUTOMATICO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4" authorId="0" shapeId="0" xr:uid="{82A69C30-1936-4336-A975-21A43CFAF478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6" authorId="0" shapeId="0" xr:uid="{3AC6C8D3-C40A-434E-AB32-9B1C1722BD3B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ECE64EC0-B81C-425C-B11B-427F83EA5209}">
      <text>
        <r>
          <rPr>
            <b/>
            <sz val="11"/>
            <color indexed="10"/>
            <rFont val="Tahoma"/>
            <family val="2"/>
          </rPr>
          <t>SONO IMPOSTATE DI DEFAULT 19 GARE GESTIBILI NASCONDERE E NON CANCELLARE A FINE DEFINIZIONE LE RIGHE VUOTE.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D19" authorId="0" shapeId="0" xr:uid="{845A14BB-18BA-493F-A1C7-D7D5A1932B88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Z19" authorId="0" shapeId="0" xr:uid="{A0FD43A1-C576-488B-A64D-8FC6699605A7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COPPIE ISCRITTE SE IN ROSSO NON è CONGRUENTE CON IL NUMERO DELLE COPPIE ISCRITTE - 1
</t>
        </r>
      </text>
    </comment>
    <comment ref="M20" authorId="0" shapeId="0" xr:uid="{D2963458-08F0-46A9-89D5-70C3ED2CD793}">
      <text>
        <r>
          <rPr>
            <b/>
            <sz val="9"/>
            <color indexed="81"/>
            <rFont val="Tahoma"/>
            <family val="2"/>
          </rPr>
          <t>1° TURNO DEL TABELLONE DI QUALIFICAZIONE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0" authorId="0" shapeId="0" xr:uid="{276D44E3-6DD7-45AF-9575-6FAD276FCB32}">
      <text>
        <r>
          <rPr>
            <b/>
            <sz val="9"/>
            <color indexed="81"/>
            <rFont val="Tahoma"/>
            <family val="2"/>
          </rPr>
          <t>1° TURNO DEL TABELLONE FINALE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4" authorId="0" shapeId="0" xr:uid="{977AF6C5-5577-4F45-96F7-6EC87DE7399D}">
      <text>
        <r>
          <rPr>
            <b/>
            <sz val="9"/>
            <color indexed="81"/>
            <rFont val="Tahoma"/>
            <family val="2"/>
          </rPr>
          <t>1° TURNO DEL TABELLONE DI QUALIFICAZIONE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4" authorId="0" shapeId="0" xr:uid="{23521A58-7CC1-443C-A5A7-3DCB72BECC1D}">
      <text>
        <r>
          <rPr>
            <b/>
            <sz val="9"/>
            <color indexed="81"/>
            <rFont val="Tahoma"/>
            <family val="2"/>
          </rPr>
          <t>1° TURNO DEL TABELLONE FINALE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5" authorId="0" shapeId="0" xr:uid="{B7091F6C-6CC6-42EB-B4FF-EAAB4955A576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O55" authorId="0" shapeId="0" xr:uid="{1254440D-6FD2-43AA-8896-B94D7EFB4FE7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Z55" authorId="0" shapeId="0" xr:uid="{89828FB2-6E4F-4644-808D-1DFFDF8FA0E0}">
      <text>
        <r>
          <rPr>
            <b/>
            <sz val="9"/>
            <color indexed="81"/>
            <rFont val="Tahoma"/>
            <family val="2"/>
          </rPr>
          <t>NUMERO TOTALE DI PARTITE: NUMERO COPPIE ISCRITTE - NUMERO DELLE GARE 195 - 7)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F4694029-E073-45D0-8C79-E14316817CA6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69FAF4E5-3A6D-4D6A-8715-38AB90BE20EC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99991214-D752-42ED-AF57-7758744A92C3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S3" authorId="0" shapeId="0" xr:uid="{5D95DEB0-14EC-4FC6-8AE8-685E81D7D8E1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" authorId="0" shapeId="0" xr:uid="{B8EA43C1-B234-4BBD-BE40-8F7E04A86A7F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CD3B7C3D-FF92-4900-AA9A-4A1A1AA08AD1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4D85007B-DB0E-4B0D-ABA1-6CE8AFF95B9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L3" authorId="0" shapeId="0" xr:uid="{466A0C44-4F8A-40D1-A048-6D91A4FD0517}">
      <text>
        <r>
          <rPr>
            <b/>
            <sz val="9"/>
            <color indexed="81"/>
            <rFont val="Tahoma"/>
            <family val="2"/>
          </rPr>
          <t>IL FOGLIO è PREDISPOSTO PER UN TORNEO CHE DURA 17 GIORNI, SE DA PR L'INDICAZIONE è MINORE NASCONDERE LE COLONNE A PARTIRE DALLA COLONNA 'G'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0" shapeId="0" xr:uid="{3726E0D1-D037-412D-852A-763158656352}">
      <text>
        <r>
          <rPr>
            <b/>
            <sz val="11"/>
            <color indexed="81"/>
            <rFont val="Tahoma"/>
            <family val="2"/>
          </rPr>
          <t>L'IMPSTAZIONE è PER UN TORNEO CHE DURA 21 GIORNI, QUESTO IN ESEMPIO NE DURA 15 PERTANTO LE COLONNE DA 'f' A 'K' SONO STATE NASCOSTE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 xr:uid="{CD692F32-9AE5-44CB-B271-3468BA1931EE}">
      <text>
        <r>
          <rPr>
            <b/>
            <sz val="9"/>
            <color indexed="10"/>
            <rFont val="Tahoma"/>
            <family val="2"/>
          </rPr>
          <t>Ultimo giorno da PR,
valorizza i gg mm precedenti fino a inizio torneo</t>
        </r>
        <r>
          <rPr>
            <sz val="9"/>
            <color indexed="10"/>
            <rFont val="Tahoma"/>
            <family val="2"/>
          </rPr>
          <t xml:space="preserve">
SE IL TORNEO PROSEGUE OLTRE SCOPRIRE LE COLONNE 'X' E 'Y'  ALTRIMENTI NASCONDERLE</t>
        </r>
      </text>
    </comment>
    <comment ref="F14" authorId="0" shapeId="0" xr:uid="{5117E794-1C72-4065-B56E-6E1C653E93F7}">
      <text>
        <r>
          <rPr>
            <b/>
            <sz val="11"/>
            <color indexed="81"/>
            <rFont val="Tahoma"/>
            <family val="2"/>
          </rPr>
          <t>DALLA DATA IMPOSTA IL GIORNO DELLA SETTIMANA IN AUTOMATICO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4" authorId="0" shapeId="0" xr:uid="{BE1A2F06-9FA5-4B99-9D44-112EB18AAC5E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6" authorId="0" shapeId="0" xr:uid="{2F4C9647-C589-494C-A205-0FC181734ED8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F52B511B-8AD5-4A88-A1CC-E51A10B957BC}">
      <text>
        <r>
          <rPr>
            <b/>
            <sz val="11"/>
            <color indexed="10"/>
            <rFont val="Tahoma"/>
            <family val="2"/>
          </rPr>
          <t>SONO IMPOSTATE DI DEFAULT 19 GARE GESTIBILI NASCONDERE E NON CANCELLARE A FINE DEFINIZIONE LE RIGHE VUOTE.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C18" authorId="0" shapeId="0" xr:uid="{F9B8054E-075C-47EC-ADEE-E6D75CE18EE3}">
      <text>
        <r>
          <rPr>
            <b/>
            <sz val="9"/>
            <color indexed="81"/>
            <rFont val="Tahoma"/>
            <family val="2"/>
          </rPr>
          <t xml:space="preserve">IN QUESTO TORNEO SUL PROGRAMMA REGOLAMENTO C'ERANO DEI VINCOLI SULLE DATE DI INIZIO DEI TABELLONI FINALI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0A824F45-7F30-4DF2-818B-2C93CFC504DE}">
      <text>
        <r>
          <rPr>
            <b/>
            <sz val="9"/>
            <color indexed="81"/>
            <rFont val="Tahoma"/>
            <family val="2"/>
          </rPr>
          <t>NUMERO ISCRITTI</t>
        </r>
      </text>
    </comment>
    <comment ref="D19" authorId="0" shapeId="0" xr:uid="{64376915-A033-4EE8-9F10-286EE48A1C0E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Z19" authorId="0" shapeId="0" xr:uid="{AF91D375-F176-4B3A-A42E-948D6689334D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COPPIE ISCRITTE SE IN ROSSO NON è CONGRUENTE CON IL NUMERO DELLE COPPIE ISCRITTE - 1
</t>
        </r>
      </text>
    </comment>
    <comment ref="I20" authorId="0" shapeId="0" xr:uid="{CB92E0BB-DE51-4948-B5F0-E9196F3AA075}">
      <text>
        <r>
          <rPr>
            <b/>
            <sz val="9"/>
            <color indexed="81"/>
            <rFont val="Tahoma"/>
            <family val="2"/>
          </rPr>
          <t>PRIMO TURNO DEL PRIMO TABELLONE, SONO 14 PARTITE MA DIVISO IN 2 GIORNATE PER OTTIMIZZAZIONE TURNI DI GIOCO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FDFE713-FAFD-4D78-BA20-7C7EA266A7F2}">
      <text>
        <r>
          <rPr>
            <b/>
            <sz val="9"/>
            <color indexed="81"/>
            <rFont val="Tahoma"/>
            <family val="2"/>
          </rPr>
          <t>NUMERO DELLE COPPIE ISCRTTE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0" shapeId="0" xr:uid="{E9DA82B5-05A0-4B99-BCD9-5B095685B393}">
      <text>
        <r>
          <rPr>
            <b/>
            <sz val="9"/>
            <color indexed="81"/>
            <rFont val="Tahoma"/>
            <family val="2"/>
          </rPr>
          <t>PRIMO TURNO DEL TABELLONE UNICO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 shapeId="0" xr:uid="{6E030FEC-4550-416A-91A5-C020E3931BFE}">
      <text>
        <r>
          <rPr>
            <b/>
            <sz val="9"/>
            <color indexed="81"/>
            <rFont val="Tahoma"/>
            <family val="2"/>
          </rPr>
          <t>PRIMO TURNO DEL TABELLONE DI QUALIFICAZIONE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6" authorId="0" shapeId="0" xr:uid="{F79874D2-6149-4D4F-9D7C-ADDC07B94149}">
      <text>
        <r>
          <rPr>
            <b/>
            <sz val="9"/>
            <color indexed="81"/>
            <rFont val="Tahoma"/>
            <family val="2"/>
          </rPr>
          <t>PRIMO TURNO DEL TABELLONE FINALE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5" authorId="0" shapeId="0" xr:uid="{5617854C-5558-4748-804B-22C2DF656CBD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I55" authorId="0" shapeId="0" xr:uid="{9DC9623F-AF4C-4D72-A57C-0914D4A28342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J55" authorId="0" shapeId="0" xr:uid="{786B8091-5D8F-4F06-818A-5875A28C4EAD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P55" authorId="0" shapeId="0" xr:uid="{8444AE32-70D5-42B5-8850-57426BEF87E3}">
      <text>
        <r>
          <rPr>
            <b/>
            <sz val="9"/>
            <color indexed="81"/>
            <rFont val="Tahoma"/>
            <family val="2"/>
          </rPr>
          <t>NUMERO TOTALE DI PARTITE DELLA GIORNATA, SE IN ROSSO E' DIVERSO DA QUANTO PIANIFICATO (VEDI IMPOSTA TURNI della giornata)</t>
        </r>
      </text>
    </comment>
    <comment ref="Z55" authorId="0" shapeId="0" xr:uid="{2F237FA3-CAC6-4A7B-A71D-4FCE114BE28D}">
      <text>
        <r>
          <rPr>
            <b/>
            <sz val="9"/>
            <color indexed="81"/>
            <rFont val="Tahoma"/>
            <family val="2"/>
          </rPr>
          <t>NUMERO TOTALE DI PARTITE: NUMERO COPPIE ISCRITTE - NUMERO DELLE GARE (126-9)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46F9B581-80E0-4F08-AE12-EEBD62C0635C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554DC919-3FC6-43C9-A7F4-EC6223D90FFD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445798AC-C124-443F-A28F-FA3B0232D723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S3" authorId="0" shapeId="0" xr:uid="{BF819F2D-A4F3-463D-B209-8F300F1BCC6C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" authorId="0" shapeId="0" xr:uid="{498313D1-A217-4A0D-AF41-DBFAA028CCEF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DDD2BC25-5FA3-46C0-8D00-EED36ACF648C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D2D2BE77-C855-4250-A11C-2DD79A6731D0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sharedStrings.xml><?xml version="1.0" encoding="utf-8"?>
<sst xmlns="http://schemas.openxmlformats.org/spreadsheetml/2006/main" count="448" uniqueCount="110">
  <si>
    <t>INCONTRI</t>
  </si>
  <si>
    <t>n.d.</t>
  </si>
  <si>
    <t>n°</t>
  </si>
  <si>
    <t>TOTALI</t>
  </si>
  <si>
    <t>PROGRAMMAZIONE INDICATIVA DEGLI INCONTRI DI TUTTI I TABELLONI DEL TORNEO (gg mm- gg mm aaaa)</t>
  </si>
  <si>
    <t xml:space="preserve">G.A. xxxxxxxxxxxxx
</t>
  </si>
  <si>
    <t>32esimi</t>
  </si>
  <si>
    <t>16esimi</t>
  </si>
  <si>
    <t>FINALE</t>
  </si>
  <si>
    <t xml:space="preserve">QUARTI </t>
  </si>
  <si>
    <t xml:space="preserve">SEMIFINALI </t>
  </si>
  <si>
    <t>QUARTI</t>
  </si>
  <si>
    <t>OTTAVI</t>
  </si>
  <si>
    <t>superficie</t>
  </si>
  <si>
    <t>n. campi con luci</t>
  </si>
  <si>
    <t>indoor / outdoor</t>
  </si>
  <si>
    <t>2 set su 3 a 4 giochi</t>
  </si>
  <si>
    <t>2 set su 3 a 4 giochi con no-adv</t>
  </si>
  <si>
    <t>2 set su 3 a 4 giochi con no-adv, terzo set tie break a 10 pti</t>
  </si>
  <si>
    <t>2 set su 3 a 4 giochi con no-adv, terzo set tie break a 7 pti</t>
  </si>
  <si>
    <t>2 set su 3 a 6 giochi</t>
  </si>
  <si>
    <t>2 set su 3 a 6 giochi con no-adv</t>
  </si>
  <si>
    <t>2 set su 3 a 6 giochi con no-adv, terzo set tie break a 10 pti</t>
  </si>
  <si>
    <t>2 set su 3 a 6 giochi con no-adv, terzo set tie break a 7 pti</t>
  </si>
  <si>
    <t>3 set su 5 a 4 giochi, con o senza no-adv e tie break decisivo dell'incontr</t>
  </si>
  <si>
    <t>3 set su 5 a 6 giochi</t>
  </si>
  <si>
    <t>3 set su 5 a 6 giochi con no adv</t>
  </si>
  <si>
    <t>MATCH_FORMAT</t>
  </si>
  <si>
    <t>ORARI</t>
  </si>
  <si>
    <t>2 set su 3 a 6 giochi, terzo set tie break a 10 pti</t>
  </si>
  <si>
    <t>2 set su 3 a 6 giochi, terzo set tie break a 7 pti</t>
  </si>
  <si>
    <t>partita a 9 giochi con tie break a 7 pti</t>
  </si>
  <si>
    <t>unico set a sei giochi con tie break</t>
  </si>
  <si>
    <t>n. giorni TORNEO</t>
  </si>
  <si>
    <t>feriale</t>
  </si>
  <si>
    <t>festivo</t>
  </si>
  <si>
    <t>ass.</t>
  </si>
  <si>
    <t>data</t>
  </si>
  <si>
    <t>giorno</t>
  </si>
  <si>
    <t>tipo</t>
  </si>
  <si>
    <t>MAX INC.</t>
  </si>
  <si>
    <t>all' aperto</t>
  </si>
  <si>
    <t>1h30m</t>
  </si>
  <si>
    <t>terra</t>
  </si>
  <si>
    <t>NUMERO DI PARTITE SCHEDULATE
E CONTROLLO CON MAX INC.</t>
  </si>
  <si>
    <t>formula SING.</t>
  </si>
  <si>
    <t>formula DOPPI</t>
  </si>
  <si>
    <t>PARAMETRI TORNEO x stima n. INCONTRI MAX (da compilare)</t>
  </si>
  <si>
    <t xml:space="preserve">     data</t>
  </si>
  <si>
    <t xml:space="preserve">  giorno</t>
  </si>
  <si>
    <t xml:space="preserve">    tipo</t>
  </si>
  <si>
    <t>campi/
turni</t>
  </si>
  <si>
    <t>Campi/Turni</t>
  </si>
  <si>
    <t>N° partite 
schedulate</t>
  </si>
  <si>
    <t>campo/turni</t>
  </si>
  <si>
    <t>IMPOSTA</t>
  </si>
  <si>
    <t>DATA FINE TORNEO</t>
  </si>
  <si>
    <t>GARE</t>
  </si>
  <si>
    <t>interv. tra DOPPI</t>
  </si>
  <si>
    <t>1° orario fer.</t>
  </si>
  <si>
    <t>1° orario fest.</t>
  </si>
  <si>
    <t>ult. orario fer.</t>
  </si>
  <si>
    <t>ult. orario fest.</t>
  </si>
  <si>
    <t>IN QUESTO ES. LE COLONNE DA B A G SONO NASCOSTE</t>
  </si>
  <si>
    <t>UNDER XX</t>
  </si>
  <si>
    <t>1°</t>
  </si>
  <si>
    <t>2°</t>
  </si>
  <si>
    <t>3°</t>
  </si>
  <si>
    <t>4°</t>
  </si>
  <si>
    <t>UNDER 12M</t>
  </si>
  <si>
    <t>UNDER 14M</t>
  </si>
  <si>
    <t>UNDER 18M</t>
  </si>
  <si>
    <t>UNDER 16F</t>
  </si>
  <si>
    <t>PROGRAMMA torneo giovanile MEMORIAL</t>
  </si>
  <si>
    <t>2 tab</t>
  </si>
  <si>
    <t>UNDER o OVER XX</t>
  </si>
  <si>
    <t>PROGRAMMA torneo veterani MEMORIAL</t>
  </si>
  <si>
    <t>al coperto</t>
  </si>
  <si>
    <t xml:space="preserve">n° 
COPPIE ISCRITTE
</t>
  </si>
  <si>
    <t>UNDER 16M</t>
  </si>
  <si>
    <t>UNDER 18F</t>
  </si>
  <si>
    <t>UNDER 12F/14F</t>
  </si>
  <si>
    <t>1h15m</t>
  </si>
  <si>
    <t>N.B. IL TORNEO DURA 11 GIORNI anzichè 17 , selezionare le prime colonne e 'nasconderle'</t>
  </si>
  <si>
    <t>PROGRAMMAZIONE INDICATIVA DEGLI INCONTRI DI TUTTI I TABELLONI DEL TORNEO (08 02 - 18 02 2024)</t>
  </si>
  <si>
    <t>DOPPIO OVER 40 M</t>
  </si>
  <si>
    <t>DOPPIO OVER 50 M</t>
  </si>
  <si>
    <t>DOPPIO OVER 45 M</t>
  </si>
  <si>
    <t>DOPPIO OVER 55 M</t>
  </si>
  <si>
    <t>DOPPIO OVER 40 F</t>
  </si>
  <si>
    <t>DOPPIO OVER 45 F</t>
  </si>
  <si>
    <t>DOPPIO OVER 50 F</t>
  </si>
  <si>
    <t>DOPPIO OVER 55 F</t>
  </si>
  <si>
    <t>DOPPIO OVER XX</t>
  </si>
  <si>
    <t>DMX OVER 40</t>
  </si>
  <si>
    <t>IN QUESTO ES. LE COLONNE DA B A K SONO NASCOSTE</t>
  </si>
  <si>
    <t>PROGRAMMAZIONE INDICATIVA DEGLI INCONTRI DI TUTTI I TABELLONI DEL TORNEO (04 03 - 10 03 2024)</t>
  </si>
  <si>
    <t>gg/mm</t>
  </si>
  <si>
    <t>n° 
PARTITE 
DA
PIANIFICARE</t>
  </si>
  <si>
    <t xml:space="preserve">         data</t>
  </si>
  <si>
    <t xml:space="preserve">      giorno</t>
  </si>
  <si>
    <t xml:space="preserve">        tipo</t>
  </si>
  <si>
    <t xml:space="preserve">     campi/
         turni</t>
  </si>
  <si>
    <t>n. campi no luci</t>
  </si>
  <si>
    <t>N.B. IL TORNEO DURA 7 GIORNI anzichè 17 , selezionare le prime colonne e 'nasconderle' per comodità</t>
  </si>
  <si>
    <t>n. campi 
con luci</t>
  </si>
  <si>
    <t>n. campi 
senza luci</t>
  </si>
  <si>
    <t>+/- 3 Gare</t>
  </si>
  <si>
    <t>-/+ Da PR/+2gg</t>
  </si>
  <si>
    <t>PROGRAMMA torneo giovanile o veterani di PADEL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</si>
</sst>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65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u/>
      <sz val="16"/>
      <color theme="10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4" tint="-0.249977111117893"/>
      <name val="Arial"/>
      <family val="2"/>
    </font>
    <font>
      <b/>
      <sz val="14"/>
      <color theme="1"/>
      <name val="Arial"/>
      <family val="2"/>
    </font>
    <font>
      <sz val="24"/>
      <color theme="3" tint="0.39997558519241921"/>
      <name val="Arial"/>
      <family val="2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rgb="FFFF0000"/>
      <name val="Arial"/>
      <family val="2"/>
    </font>
    <font>
      <b/>
      <sz val="16"/>
      <color rgb="FFBF7109"/>
      <name val="Arial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rgb="FF00B050"/>
      <name val="Arial"/>
      <family val="2"/>
    </font>
    <font>
      <sz val="12"/>
      <color rgb="FFC00000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2"/>
      <color rgb="FFFF0000"/>
      <name val="Arial"/>
      <family val="2"/>
    </font>
    <font>
      <b/>
      <sz val="16"/>
      <color rgb="FFC00000"/>
      <name val="Arial"/>
      <family val="2"/>
    </font>
    <font>
      <b/>
      <sz val="11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10"/>
      <name val="Tahoma"/>
      <family val="2"/>
    </font>
    <font>
      <b/>
      <sz val="16"/>
      <color theme="1"/>
      <name val="Calibri"/>
      <family val="2"/>
      <scheme val="minor"/>
    </font>
    <font>
      <sz val="14"/>
      <color theme="3" tint="0.3999755851924192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color theme="3" tint="0.39997558519241921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BF7109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8"/>
      <color rgb="FFFF0000"/>
      <name val="Arial"/>
      <family val="2"/>
    </font>
    <font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9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16" fontId="1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9" fontId="7" fillId="5" borderId="9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9" fontId="16" fillId="5" borderId="3" xfId="0" applyNumberFormat="1" applyFont="1" applyFill="1" applyBorder="1" applyAlignment="1">
      <alignment horizontal="center" vertical="center"/>
    </xf>
    <xf numFmtId="9" fontId="15" fillId="0" borderId="31" xfId="0" applyNumberFormat="1" applyFont="1" applyBorder="1" applyAlignment="1">
      <alignment horizontal="center" vertical="center"/>
    </xf>
    <xf numFmtId="0" fontId="15" fillId="0" borderId="31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0" fontId="28" fillId="0" borderId="0" xfId="0" applyFont="1" applyAlignment="1">
      <alignment horizontal="center"/>
    </xf>
    <xf numFmtId="0" fontId="28" fillId="0" borderId="0" xfId="0" applyFont="1"/>
    <xf numFmtId="0" fontId="18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top"/>
    </xf>
    <xf numFmtId="0" fontId="14" fillId="0" borderId="36" xfId="0" applyFont="1" applyBorder="1" applyAlignment="1">
      <alignment horizontal="center" vertical="top"/>
    </xf>
    <xf numFmtId="0" fontId="6" fillId="0" borderId="25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26" fillId="6" borderId="1" xfId="0" applyFont="1" applyFill="1" applyBorder="1" applyAlignment="1" applyProtection="1">
      <alignment horizontal="center" vertical="center"/>
      <protection locked="0"/>
    </xf>
    <xf numFmtId="164" fontId="26" fillId="6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Alignment="1" applyProtection="1">
      <alignment horizontal="center" vertical="center"/>
      <protection locked="0"/>
    </xf>
    <xf numFmtId="0" fontId="6" fillId="0" borderId="37" xfId="0" applyFont="1" applyBorder="1" applyProtection="1">
      <protection locked="0"/>
    </xf>
    <xf numFmtId="0" fontId="14" fillId="0" borderId="41" xfId="0" applyFont="1" applyBorder="1" applyAlignment="1">
      <alignment horizontal="center" vertical="center"/>
    </xf>
    <xf numFmtId="0" fontId="14" fillId="0" borderId="26" xfId="0" applyFont="1" applyBorder="1" applyAlignment="1">
      <alignment horizontal="right" vertical="center" wrapText="1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wrapText="1"/>
    </xf>
    <xf numFmtId="0" fontId="31" fillId="0" borderId="42" xfId="0" applyFont="1" applyBorder="1" applyAlignment="1">
      <alignment horizontal="center" vertical="center"/>
    </xf>
    <xf numFmtId="0" fontId="31" fillId="2" borderId="43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 vertical="center"/>
    </xf>
    <xf numFmtId="0" fontId="31" fillId="0" borderId="29" xfId="0" applyFont="1" applyBorder="1" applyAlignment="1">
      <alignment horizontal="center"/>
    </xf>
    <xf numFmtId="0" fontId="31" fillId="3" borderId="1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1" fillId="3" borderId="44" xfId="0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14" fillId="0" borderId="42" xfId="0" applyFont="1" applyBorder="1" applyAlignment="1">
      <alignment horizontal="center" vertical="center"/>
    </xf>
    <xf numFmtId="0" fontId="23" fillId="3" borderId="21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7" fillId="0" borderId="16" xfId="0" applyFont="1" applyBorder="1" applyProtection="1">
      <protection locked="0"/>
    </xf>
    <xf numFmtId="0" fontId="16" fillId="0" borderId="43" xfId="0" applyFont="1" applyBorder="1" applyAlignment="1">
      <alignment horizontal="center" vertical="center"/>
    </xf>
    <xf numFmtId="0" fontId="15" fillId="0" borderId="43" xfId="0" applyFont="1" applyBorder="1" applyProtection="1"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13" fillId="7" borderId="6" xfId="1" applyFont="1" applyFill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29" xfId="0" applyFont="1" applyBorder="1"/>
    <xf numFmtId="0" fontId="9" fillId="0" borderId="44" xfId="0" applyFont="1" applyBorder="1" applyAlignment="1">
      <alignment horizontal="center" vertical="center"/>
    </xf>
    <xf numFmtId="0" fontId="9" fillId="0" borderId="33" xfId="0" applyFont="1" applyBorder="1"/>
    <xf numFmtId="0" fontId="22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vertical="center" shrinkToFit="1"/>
    </xf>
    <xf numFmtId="0" fontId="9" fillId="0" borderId="36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center" wrapText="1"/>
      <protection locked="0"/>
    </xf>
    <xf numFmtId="9" fontId="12" fillId="0" borderId="49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16" fontId="33" fillId="0" borderId="1" xfId="0" applyNumberFormat="1" applyFont="1" applyBorder="1" applyAlignment="1">
      <alignment horizontal="center" vertical="center"/>
    </xf>
    <xf numFmtId="16" fontId="36" fillId="0" borderId="1" xfId="0" applyNumberFormat="1" applyFont="1" applyBorder="1" applyAlignment="1">
      <alignment horizontal="center" vertical="center"/>
    </xf>
    <xf numFmtId="0" fontId="37" fillId="7" borderId="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6" borderId="31" xfId="0" applyFont="1" applyFill="1" applyBorder="1" applyAlignment="1" applyProtection="1">
      <alignment horizontal="center" vertical="center"/>
      <protection locked="0"/>
    </xf>
    <xf numFmtId="164" fontId="26" fillId="6" borderId="31" xfId="0" applyNumberFormat="1" applyFont="1" applyFill="1" applyBorder="1" applyAlignment="1" applyProtection="1">
      <alignment horizontal="center" vertical="center"/>
      <protection locked="0"/>
    </xf>
    <xf numFmtId="0" fontId="31" fillId="3" borderId="33" xfId="0" applyFont="1" applyFill="1" applyBorder="1" applyAlignment="1">
      <alignment horizontal="center" vertical="center" wrapText="1"/>
    </xf>
    <xf numFmtId="16" fontId="37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14" fillId="3" borderId="2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12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43" fillId="4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vertical="center" wrapText="1"/>
    </xf>
    <xf numFmtId="0" fontId="4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wrapText="1"/>
    </xf>
    <xf numFmtId="0" fontId="31" fillId="0" borderId="24" xfId="0" applyFont="1" applyBorder="1" applyAlignment="1">
      <alignment horizontal="center" vertical="top"/>
    </xf>
    <xf numFmtId="0" fontId="31" fillId="0" borderId="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top"/>
    </xf>
    <xf numFmtId="0" fontId="31" fillId="0" borderId="45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46" fillId="7" borderId="16" xfId="0" applyFont="1" applyFill="1" applyBorder="1" applyAlignment="1" applyProtection="1">
      <alignment horizontal="center" vertical="center" wrapText="1"/>
      <protection locked="0"/>
    </xf>
    <xf numFmtId="0" fontId="46" fillId="7" borderId="8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Protection="1">
      <protection locked="0"/>
    </xf>
    <xf numFmtId="0" fontId="47" fillId="7" borderId="6" xfId="1" applyFont="1" applyFill="1" applyBorder="1" applyAlignment="1" applyProtection="1">
      <alignment horizontal="center" vertical="center"/>
      <protection locked="0"/>
    </xf>
    <xf numFmtId="0" fontId="31" fillId="7" borderId="7" xfId="0" applyFont="1" applyFill="1" applyBorder="1" applyAlignment="1" applyProtection="1">
      <alignment horizontal="center" vertical="center"/>
      <protection locked="0"/>
    </xf>
    <xf numFmtId="0" fontId="31" fillId="7" borderId="7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9" fillId="0" borderId="43" xfId="0" applyFont="1" applyBorder="1" applyProtection="1">
      <protection locked="0"/>
    </xf>
    <xf numFmtId="0" fontId="46" fillId="7" borderId="7" xfId="0" applyFont="1" applyFill="1" applyBorder="1" applyAlignment="1" applyProtection="1">
      <alignment horizontal="center" vertical="center"/>
      <protection locked="0"/>
    </xf>
    <xf numFmtId="0" fontId="46" fillId="7" borderId="7" xfId="0" applyFont="1" applyFill="1" applyBorder="1" applyAlignment="1">
      <alignment horizontal="center" vertical="center"/>
    </xf>
    <xf numFmtId="0" fontId="46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0" fontId="49" fillId="0" borderId="0" xfId="0" applyFont="1"/>
    <xf numFmtId="0" fontId="49" fillId="0" borderId="0" xfId="0" applyFont="1" applyAlignment="1">
      <alignment horizontal="center" vertical="center"/>
    </xf>
    <xf numFmtId="0" fontId="49" fillId="0" borderId="0" xfId="0" applyFont="1" applyProtection="1">
      <protection locked="0"/>
    </xf>
    <xf numFmtId="0" fontId="50" fillId="0" borderId="0" xfId="0" applyFont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49" fillId="0" borderId="0" xfId="0" applyFont="1" applyAlignment="1" applyProtection="1">
      <alignment vertical="center"/>
      <protection locked="0"/>
    </xf>
    <xf numFmtId="0" fontId="51" fillId="6" borderId="1" xfId="0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center" shrinkToFit="1"/>
    </xf>
    <xf numFmtId="0" fontId="51" fillId="6" borderId="31" xfId="0" applyFont="1" applyFill="1" applyBorder="1" applyAlignment="1" applyProtection="1">
      <alignment horizontal="center" vertical="center"/>
      <protection locked="0"/>
    </xf>
    <xf numFmtId="0" fontId="49" fillId="0" borderId="37" xfId="0" applyFont="1" applyBorder="1" applyProtection="1">
      <protection locked="0"/>
    </xf>
    <xf numFmtId="0" fontId="49" fillId="0" borderId="36" xfId="0" applyFont="1" applyBorder="1" applyAlignment="1" applyProtection="1">
      <alignment vertical="center"/>
      <protection locked="0"/>
    </xf>
    <xf numFmtId="164" fontId="51" fillId="6" borderId="1" xfId="0" applyNumberFormat="1" applyFont="1" applyFill="1" applyBorder="1" applyAlignment="1" applyProtection="1">
      <alignment horizontal="center" vertical="center"/>
      <protection locked="0"/>
    </xf>
    <xf numFmtId="164" fontId="51" fillId="6" borderId="31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49" fillId="0" borderId="25" xfId="0" applyFont="1" applyBorder="1" applyProtection="1">
      <protection locked="0"/>
    </xf>
    <xf numFmtId="0" fontId="49" fillId="0" borderId="12" xfId="0" applyFont="1" applyBorder="1" applyProtection="1">
      <protection locked="0"/>
    </xf>
    <xf numFmtId="0" fontId="49" fillId="0" borderId="26" xfId="0" applyFont="1" applyBorder="1" applyProtection="1"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16" fontId="53" fillId="3" borderId="18" xfId="0" applyNumberFormat="1" applyFont="1" applyFill="1" applyBorder="1" applyAlignment="1" applyProtection="1">
      <alignment horizontal="center" vertical="center" wrapText="1"/>
      <protection locked="0"/>
    </xf>
    <xf numFmtId="16" fontId="55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53" fillId="3" borderId="21" xfId="0" applyNumberFormat="1" applyFont="1" applyFill="1" applyBorder="1" applyAlignment="1">
      <alignment horizontal="center" vertical="center" wrapText="1"/>
    </xf>
    <xf numFmtId="0" fontId="53" fillId="3" borderId="21" xfId="0" applyFont="1" applyFill="1" applyBorder="1" applyAlignment="1" applyProtection="1">
      <alignment horizontal="center" vertical="center" wrapText="1"/>
      <protection locked="0"/>
    </xf>
    <xf numFmtId="0" fontId="56" fillId="2" borderId="1" xfId="1" applyFont="1" applyFill="1" applyBorder="1" applyAlignment="1" applyProtection="1">
      <alignment horizontal="center" vertical="center"/>
    </xf>
    <xf numFmtId="0" fontId="53" fillId="0" borderId="42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7" fillId="5" borderId="8" xfId="0" applyFont="1" applyFill="1" applyBorder="1" applyAlignment="1" applyProtection="1">
      <alignment horizontal="center" vertical="center" wrapText="1"/>
      <protection locked="0"/>
    </xf>
    <xf numFmtId="0" fontId="57" fillId="0" borderId="11" xfId="0" applyFont="1" applyBorder="1" applyAlignment="1" applyProtection="1">
      <alignment horizontal="center" vertical="center" wrapText="1"/>
      <protection locked="0"/>
    </xf>
    <xf numFmtId="0" fontId="57" fillId="0" borderId="11" xfId="0" applyFont="1" applyBorder="1" applyAlignment="1" applyProtection="1">
      <alignment horizontal="center" vertical="center"/>
      <protection locked="0"/>
    </xf>
    <xf numFmtId="0" fontId="57" fillId="0" borderId="21" xfId="0" applyFont="1" applyBorder="1" applyAlignment="1" applyProtection="1">
      <alignment horizontal="center" vertical="center"/>
      <protection locked="0"/>
    </xf>
    <xf numFmtId="0" fontId="58" fillId="0" borderId="11" xfId="0" applyFont="1" applyBorder="1" applyAlignment="1" applyProtection="1">
      <alignment horizontal="center" vertical="center"/>
      <protection locked="0"/>
    </xf>
    <xf numFmtId="0" fontId="58" fillId="0" borderId="21" xfId="0" applyFont="1" applyBorder="1" applyAlignment="1" applyProtection="1">
      <alignment horizontal="center" vertical="center"/>
      <protection locked="0"/>
    </xf>
    <xf numFmtId="0" fontId="49" fillId="0" borderId="11" xfId="0" applyFont="1" applyBorder="1" applyAlignment="1" applyProtection="1">
      <alignment horizontal="center" vertical="center"/>
      <protection locked="0"/>
    </xf>
    <xf numFmtId="0" fontId="49" fillId="0" borderId="32" xfId="0" applyFont="1" applyBorder="1" applyProtection="1">
      <protection locked="0"/>
    </xf>
    <xf numFmtId="0" fontId="49" fillId="5" borderId="7" xfId="0" applyFont="1" applyFill="1" applyBorder="1" applyAlignment="1" applyProtection="1">
      <alignment horizontal="center" vertical="center"/>
      <protection locked="0"/>
    </xf>
    <xf numFmtId="9" fontId="49" fillId="5" borderId="9" xfId="0" applyNumberFormat="1" applyFont="1" applyFill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 applyProtection="1">
      <alignment horizontal="center" vertical="center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9" fontId="49" fillId="0" borderId="31" xfId="0" applyNumberFormat="1" applyFont="1" applyBorder="1" applyAlignment="1">
      <alignment horizontal="center" vertical="center"/>
    </xf>
    <xf numFmtId="0" fontId="59" fillId="3" borderId="11" xfId="0" applyFont="1" applyFill="1" applyBorder="1" applyAlignment="1" applyProtection="1">
      <alignment horizontal="center" vertical="center"/>
      <protection locked="0"/>
    </xf>
    <xf numFmtId="0" fontId="59" fillId="3" borderId="21" xfId="0" applyFont="1" applyFill="1" applyBorder="1" applyAlignment="1" applyProtection="1">
      <alignment horizontal="center" vertical="center"/>
      <protection locked="0"/>
    </xf>
    <xf numFmtId="0" fontId="49" fillId="0" borderId="31" xfId="0" applyFont="1" applyBorder="1" applyProtection="1">
      <protection locked="0"/>
    </xf>
    <xf numFmtId="0" fontId="60" fillId="5" borderId="7" xfId="0" applyFont="1" applyFill="1" applyBorder="1" applyAlignment="1" applyProtection="1">
      <alignment horizontal="center" vertical="center"/>
      <protection locked="0"/>
    </xf>
    <xf numFmtId="0" fontId="61" fillId="0" borderId="11" xfId="0" applyFont="1" applyBorder="1" applyAlignment="1" applyProtection="1">
      <alignment horizontal="center" vertical="center"/>
      <protection locked="0"/>
    </xf>
    <xf numFmtId="0" fontId="61" fillId="0" borderId="21" xfId="0" applyFont="1" applyBorder="1" applyAlignment="1" applyProtection="1">
      <alignment horizontal="center" vertical="center"/>
      <protection locked="0"/>
    </xf>
    <xf numFmtId="9" fontId="53" fillId="5" borderId="3" xfId="0" applyNumberFormat="1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9" fontId="53" fillId="0" borderId="49" xfId="0" applyNumberFormat="1" applyFont="1" applyBorder="1" applyAlignment="1">
      <alignment horizontal="center" vertical="center"/>
    </xf>
    <xf numFmtId="0" fontId="50" fillId="0" borderId="22" xfId="0" applyFont="1" applyBorder="1" applyAlignment="1" applyProtection="1">
      <alignment horizontal="center"/>
      <protection locked="0"/>
    </xf>
    <xf numFmtId="0" fontId="50" fillId="0" borderId="22" xfId="0" applyFont="1" applyBorder="1" applyAlignment="1" applyProtection="1">
      <alignment horizontal="left"/>
      <protection locked="0"/>
    </xf>
    <xf numFmtId="0" fontId="53" fillId="0" borderId="0" xfId="0" applyFont="1" applyAlignment="1" applyProtection="1">
      <alignment horizontal="center" wrapText="1"/>
      <protection locked="0"/>
    </xf>
    <xf numFmtId="0" fontId="53" fillId="0" borderId="22" xfId="0" applyFont="1" applyBorder="1" applyAlignment="1" applyProtection="1">
      <alignment wrapText="1"/>
      <protection locked="0"/>
    </xf>
    <xf numFmtId="0" fontId="49" fillId="0" borderId="22" xfId="0" applyFont="1" applyBorder="1"/>
    <xf numFmtId="0" fontId="51" fillId="0" borderId="0" xfId="0" applyFont="1" applyProtection="1">
      <protection locked="0"/>
    </xf>
    <xf numFmtId="0" fontId="53" fillId="0" borderId="0" xfId="0" applyFont="1" applyAlignment="1" applyProtection="1">
      <alignment wrapText="1"/>
      <protection locked="0"/>
    </xf>
    <xf numFmtId="0" fontId="56" fillId="0" borderId="0" xfId="1" applyFont="1" applyFill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31" fillId="0" borderId="26" xfId="0" applyFont="1" applyBorder="1" applyAlignment="1">
      <alignment horizontal="center" vertical="center" wrapText="1"/>
    </xf>
    <xf numFmtId="0" fontId="53" fillId="0" borderId="21" xfId="0" applyFont="1" applyBorder="1" applyAlignment="1" applyProtection="1">
      <alignment horizontal="center" vertical="center"/>
      <protection locked="0"/>
    </xf>
    <xf numFmtId="0" fontId="53" fillId="0" borderId="32" xfId="0" applyFont="1" applyBorder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9" fontId="49" fillId="0" borderId="0" xfId="0" applyNumberFormat="1" applyFont="1" applyAlignment="1">
      <alignment horizontal="center" vertical="center"/>
    </xf>
    <xf numFmtId="0" fontId="56" fillId="2" borderId="10" xfId="1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53" fillId="0" borderId="16" xfId="0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horizontal="center" vertical="center" wrapText="1" shrinkToFit="1"/>
    </xf>
    <xf numFmtId="0" fontId="50" fillId="0" borderId="0" xfId="0" applyFont="1" applyAlignment="1">
      <alignment horizontal="center" vertical="center" shrinkToFit="1"/>
    </xf>
    <xf numFmtId="0" fontId="63" fillId="0" borderId="0" xfId="0" quotePrefix="1" applyFont="1" applyAlignment="1" applyProtection="1">
      <alignment horizontal="center" shrinkToFit="1"/>
      <protection locked="0"/>
    </xf>
    <xf numFmtId="0" fontId="64" fillId="0" borderId="0" xfId="0" quotePrefix="1" applyFont="1" applyAlignment="1">
      <alignment horizontal="center" vertical="top" shrinkToFit="1"/>
    </xf>
    <xf numFmtId="0" fontId="46" fillId="4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49" fillId="0" borderId="3" xfId="0" applyFont="1" applyBorder="1" applyAlignment="1">
      <alignment horizontal="center" vertical="center"/>
    </xf>
    <xf numFmtId="0" fontId="49" fillId="0" borderId="49" xfId="0" applyFont="1" applyBorder="1"/>
    <xf numFmtId="0" fontId="47" fillId="0" borderId="51" xfId="1" applyFont="1" applyFill="1" applyBorder="1" applyAlignment="1" applyProtection="1">
      <alignment horizontal="center" vertical="center"/>
      <protection locked="0"/>
    </xf>
    <xf numFmtId="0" fontId="31" fillId="0" borderId="52" xfId="0" applyFont="1" applyBorder="1" applyAlignment="1" applyProtection="1">
      <alignment horizontal="center" vertical="center"/>
      <protection locked="0"/>
    </xf>
    <xf numFmtId="0" fontId="31" fillId="0" borderId="52" xfId="0" applyFont="1" applyBorder="1" applyAlignment="1">
      <alignment horizontal="center" vertical="center"/>
    </xf>
    <xf numFmtId="0" fontId="49" fillId="0" borderId="52" xfId="0" applyFont="1" applyBorder="1" applyAlignment="1" applyProtection="1">
      <alignment horizontal="center" vertical="center"/>
      <protection locked="0"/>
    </xf>
    <xf numFmtId="9" fontId="49" fillId="0" borderId="52" xfId="0" applyNumberFormat="1" applyFont="1" applyBorder="1" applyAlignment="1">
      <alignment horizontal="center" vertical="center"/>
    </xf>
    <xf numFmtId="0" fontId="53" fillId="0" borderId="53" xfId="0" applyFont="1" applyBorder="1" applyAlignment="1" applyProtection="1">
      <alignment horizontal="center" vertical="center"/>
      <protection locked="0"/>
    </xf>
    <xf numFmtId="0" fontId="53" fillId="0" borderId="55" xfId="0" applyFont="1" applyBorder="1" applyAlignment="1" applyProtection="1">
      <alignment horizontal="center" vertical="center"/>
      <protection locked="0"/>
    </xf>
    <xf numFmtId="0" fontId="53" fillId="0" borderId="54" xfId="0" applyFont="1" applyBorder="1" applyAlignment="1" applyProtection="1">
      <alignment horizontal="center" vertical="center"/>
      <protection locked="0"/>
    </xf>
    <xf numFmtId="0" fontId="46" fillId="5" borderId="3" xfId="0" applyFont="1" applyFill="1" applyBorder="1" applyAlignment="1">
      <alignment horizontal="center" vertical="center"/>
    </xf>
    <xf numFmtId="0" fontId="53" fillId="0" borderId="23" xfId="0" applyFont="1" applyBorder="1" applyAlignment="1" applyProtection="1">
      <alignment horizontal="center" wrapText="1"/>
      <protection locked="0"/>
    </xf>
    <xf numFmtId="0" fontId="53" fillId="0" borderId="22" xfId="0" applyFont="1" applyBorder="1" applyAlignment="1" applyProtection="1">
      <alignment horizontal="center" wrapText="1"/>
      <protection locked="0"/>
    </xf>
    <xf numFmtId="0" fontId="53" fillId="0" borderId="24" xfId="0" applyFont="1" applyBorder="1" applyAlignment="1" applyProtection="1">
      <alignment horizontal="center" wrapText="1"/>
      <protection locked="0"/>
    </xf>
    <xf numFmtId="0" fontId="53" fillId="0" borderId="25" xfId="0" applyFont="1" applyBorder="1" applyAlignment="1" applyProtection="1">
      <alignment horizontal="center" wrapText="1"/>
      <protection locked="0"/>
    </xf>
    <xf numFmtId="0" fontId="53" fillId="0" borderId="12" xfId="0" applyFont="1" applyBorder="1" applyAlignment="1" applyProtection="1">
      <alignment horizontal="center" wrapText="1"/>
      <protection locked="0"/>
    </xf>
    <xf numFmtId="0" fontId="53" fillId="0" borderId="26" xfId="0" applyFont="1" applyBorder="1" applyAlignment="1" applyProtection="1">
      <alignment horizontal="center" wrapText="1"/>
      <protection locked="0"/>
    </xf>
    <xf numFmtId="0" fontId="31" fillId="4" borderId="28" xfId="0" applyFont="1" applyFill="1" applyBorder="1" applyAlignment="1">
      <alignment horizontal="center" vertical="center" wrapText="1"/>
    </xf>
    <xf numFmtId="0" fontId="31" fillId="4" borderId="35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51" fillId="6" borderId="10" xfId="0" applyFont="1" applyFill="1" applyBorder="1" applyAlignment="1" applyProtection="1">
      <alignment horizontal="center" vertical="center" shrinkToFit="1"/>
      <protection locked="0"/>
    </xf>
    <xf numFmtId="0" fontId="51" fillId="6" borderId="48" xfId="0" applyFont="1" applyFill="1" applyBorder="1" applyAlignment="1" applyProtection="1">
      <alignment horizontal="center" vertical="center" shrinkToFit="1"/>
      <protection locked="0"/>
    </xf>
    <xf numFmtId="0" fontId="51" fillId="6" borderId="38" xfId="0" applyFont="1" applyFill="1" applyBorder="1" applyAlignment="1" applyProtection="1">
      <alignment horizontal="center" vertical="center" shrinkToFit="1"/>
      <protection locked="0"/>
    </xf>
    <xf numFmtId="0" fontId="51" fillId="0" borderId="0" xfId="0" applyFont="1" applyAlignment="1" applyProtection="1">
      <alignment horizontal="center" vertical="center" shrinkToFit="1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 shrinkToFit="1"/>
    </xf>
    <xf numFmtId="0" fontId="50" fillId="0" borderId="50" xfId="0" applyFont="1" applyBorder="1" applyAlignment="1">
      <alignment horizontal="center" vertical="center" shrinkToFit="1"/>
    </xf>
    <xf numFmtId="0" fontId="6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wrapText="1"/>
      <protection locked="0"/>
    </xf>
    <xf numFmtId="0" fontId="18" fillId="0" borderId="22" xfId="0" applyFont="1" applyBorder="1" applyAlignment="1" applyProtection="1">
      <alignment horizontal="center" wrapText="1"/>
      <protection locked="0"/>
    </xf>
    <xf numFmtId="0" fontId="18" fillId="0" borderId="24" xfId="0" applyFont="1" applyBorder="1" applyAlignment="1" applyProtection="1">
      <alignment horizontal="center" wrapText="1"/>
      <protection locked="0"/>
    </xf>
    <xf numFmtId="0" fontId="18" fillId="0" borderId="25" xfId="0" applyFont="1" applyBorder="1" applyAlignment="1" applyProtection="1">
      <alignment horizontal="center" wrapText="1"/>
      <protection locked="0"/>
    </xf>
    <xf numFmtId="0" fontId="18" fillId="0" borderId="12" xfId="0" applyFont="1" applyBorder="1" applyAlignment="1" applyProtection="1">
      <alignment horizontal="center" wrapText="1"/>
      <protection locked="0"/>
    </xf>
    <xf numFmtId="0" fontId="18" fillId="0" borderId="26" xfId="0" applyFont="1" applyBorder="1" applyAlignment="1" applyProtection="1">
      <alignment horizontal="center" wrapText="1"/>
      <protection locked="0"/>
    </xf>
    <xf numFmtId="0" fontId="25" fillId="0" borderId="37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22" fillId="0" borderId="0" xfId="0" applyFont="1" applyAlignment="1" applyProtection="1">
      <alignment horizontal="center" vertical="center"/>
      <protection locked="0"/>
    </xf>
    <xf numFmtId="0" fontId="26" fillId="6" borderId="10" xfId="0" applyFont="1" applyFill="1" applyBorder="1" applyAlignment="1" applyProtection="1">
      <alignment horizontal="center" vertical="center" shrinkToFit="1"/>
      <protection locked="0"/>
    </xf>
    <xf numFmtId="0" fontId="26" fillId="6" borderId="48" xfId="0" applyFont="1" applyFill="1" applyBorder="1" applyAlignment="1" applyProtection="1">
      <alignment horizontal="center" vertical="center" shrinkToFit="1"/>
      <protection locked="0"/>
    </xf>
    <xf numFmtId="0" fontId="26" fillId="6" borderId="38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18" fillId="0" borderId="3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19" fillId="0" borderId="0" xfId="0" applyFont="1" applyAlignment="1" applyProtection="1">
      <alignment horizontal="center" vertical="center"/>
      <protection locked="0"/>
    </xf>
    <xf numFmtId="0" fontId="14" fillId="4" borderId="28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shrinkToFit="1"/>
    </xf>
    <xf numFmtId="0" fontId="26" fillId="6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Collegamento ipertestuale" xfId="1" builtinId="8"/>
    <cellStyle name="Normale" xfId="0" builtinId="0"/>
  </cellStyles>
  <dxfs count="3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161925</xdr:colOff>
      <xdr:row>9</xdr:row>
      <xdr:rowOff>378284</xdr:rowOff>
    </xdr:from>
    <xdr:to>
      <xdr:col>27</xdr:col>
      <xdr:colOff>158677</xdr:colOff>
      <xdr:row>11</xdr:row>
      <xdr:rowOff>259947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5930" y="3113864"/>
          <a:ext cx="1549937" cy="774291"/>
        </a:xfrm>
        <a:prstGeom prst="rect">
          <a:avLst/>
        </a:prstGeom>
      </xdr:spPr>
    </xdr:pic>
    <xdr:clientData/>
  </xdr:twoCellAnchor>
  <xdr:twoCellAnchor>
    <xdr:from>
      <xdr:col>1</xdr:col>
      <xdr:colOff>1269671</xdr:colOff>
      <xdr:row>18</xdr:row>
      <xdr:rowOff>124689</xdr:rowOff>
    </xdr:from>
    <xdr:to>
      <xdr:col>1</xdr:col>
      <xdr:colOff>1688193</xdr:colOff>
      <xdr:row>18</xdr:row>
      <xdr:rowOff>275935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49385" y="6471060"/>
          <a:ext cx="418522" cy="151246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543417</xdr:colOff>
      <xdr:row>14</xdr:row>
      <xdr:rowOff>249555</xdr:rowOff>
    </xdr:from>
    <xdr:to>
      <xdr:col>5</xdr:col>
      <xdr:colOff>971423</xdr:colOff>
      <xdr:row>14</xdr:row>
      <xdr:rowOff>330327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1242" y="5335905"/>
          <a:ext cx="428006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62</xdr:row>
      <xdr:rowOff>251460</xdr:rowOff>
    </xdr:from>
    <xdr:to>
      <xdr:col>5</xdr:col>
      <xdr:colOff>990600</xdr:colOff>
      <xdr:row>62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36820" y="1083945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20</xdr:col>
      <xdr:colOff>548935</xdr:colOff>
      <xdr:row>0</xdr:row>
      <xdr:rowOff>87539</xdr:rowOff>
    </xdr:from>
    <xdr:ext cx="247650" cy="655885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400021" y="87539"/>
          <a:ext cx="247650" cy="655885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108750</xdr:colOff>
      <xdr:row>11</xdr:row>
      <xdr:rowOff>317788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553586" y="4294043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104420</xdr:colOff>
      <xdr:row>12</xdr:row>
      <xdr:rowOff>322117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49256" y="464473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102176</xdr:colOff>
      <xdr:row>13</xdr:row>
      <xdr:rowOff>298737</xdr:rowOff>
    </xdr:from>
    <xdr:ext cx="340671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547012" y="5009282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97846</xdr:colOff>
      <xdr:row>14</xdr:row>
      <xdr:rowOff>306531</xdr:rowOff>
    </xdr:from>
    <xdr:ext cx="340671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542682" y="5405004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851310</xdr:colOff>
      <xdr:row>17</xdr:row>
      <xdr:rowOff>579416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31024" y="6294416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61</xdr:row>
      <xdr:rowOff>0</xdr:rowOff>
    </xdr:from>
    <xdr:ext cx="184731" cy="843693"/>
    <xdr:sp macro="" textlink="">
      <xdr:nvSpPr>
        <xdr:cNvPr id="23" name="Rettangol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701030" y="986409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1144770</xdr:colOff>
      <xdr:row>61</xdr:row>
      <xdr:rowOff>0</xdr:rowOff>
    </xdr:from>
    <xdr:ext cx="184731" cy="843693"/>
    <xdr:sp macro="" textlink="">
      <xdr:nvSpPr>
        <xdr:cNvPr id="47120" name="Rettangolo 47119">
          <a:extLst>
            <a:ext uri="{FF2B5EF4-FFF2-40B4-BE49-F238E27FC236}">
              <a16:creationId xmlns:a16="http://schemas.microsoft.com/office/drawing/2014/main" id="{00000000-0008-0000-0000-000010B80000}"/>
            </a:ext>
          </a:extLst>
        </xdr:cNvPr>
        <xdr:cNvSpPr/>
      </xdr:nvSpPr>
      <xdr:spPr>
        <a:xfrm>
          <a:off x="1678170" y="3027045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546265</xdr:colOff>
      <xdr:row>13</xdr:row>
      <xdr:rowOff>235528</xdr:rowOff>
    </xdr:from>
    <xdr:to>
      <xdr:col>5</xdr:col>
      <xdr:colOff>965365</xdr:colOff>
      <xdr:row>13</xdr:row>
      <xdr:rowOff>316300</xdr:rowOff>
    </xdr:to>
    <xdr:sp macro="" textlink="">
      <xdr:nvSpPr>
        <xdr:cNvPr id="26" name="Freccia a destra 25">
          <a:extLst>
            <a:ext uri="{FF2B5EF4-FFF2-40B4-BE49-F238E27FC236}">
              <a16:creationId xmlns:a16="http://schemas.microsoft.com/office/drawing/2014/main" id="{3BD07D2B-FBD1-4F99-8BF7-6A036BBBE354}"/>
            </a:ext>
          </a:extLst>
        </xdr:cNvPr>
        <xdr:cNvSpPr/>
      </xdr:nvSpPr>
      <xdr:spPr>
        <a:xfrm>
          <a:off x="5531922" y="4949042"/>
          <a:ext cx="419100" cy="80772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15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546265</xdr:colOff>
      <xdr:row>12</xdr:row>
      <xdr:rowOff>249382</xdr:rowOff>
    </xdr:from>
    <xdr:to>
      <xdr:col>5</xdr:col>
      <xdr:colOff>965365</xdr:colOff>
      <xdr:row>12</xdr:row>
      <xdr:rowOff>330154</xdr:rowOff>
    </xdr:to>
    <xdr:sp macro="" textlink="">
      <xdr:nvSpPr>
        <xdr:cNvPr id="29" name="Freccia a destra 28">
          <a:extLst>
            <a:ext uri="{FF2B5EF4-FFF2-40B4-BE49-F238E27FC236}">
              <a16:creationId xmlns:a16="http://schemas.microsoft.com/office/drawing/2014/main" id="{EE8C516C-8AFA-4FC8-AF65-72A4E06781F5}"/>
            </a:ext>
          </a:extLst>
        </xdr:cNvPr>
        <xdr:cNvSpPr/>
      </xdr:nvSpPr>
      <xdr:spPr>
        <a:xfrm>
          <a:off x="5531922" y="4581896"/>
          <a:ext cx="419100" cy="8077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58781</xdr:colOff>
      <xdr:row>25</xdr:row>
      <xdr:rowOff>149700</xdr:rowOff>
    </xdr:from>
    <xdr:to>
      <xdr:col>0</xdr:col>
      <xdr:colOff>496077</xdr:colOff>
      <xdr:row>25</xdr:row>
      <xdr:rowOff>149700</xdr:rowOff>
    </xdr:to>
    <xdr:cxnSp macro="">
      <xdr:nvCxnSpPr>
        <xdr:cNvPr id="32" name="Connettore 2 31">
          <a:extLst>
            <a:ext uri="{FF2B5EF4-FFF2-40B4-BE49-F238E27FC236}">
              <a16:creationId xmlns:a16="http://schemas.microsoft.com/office/drawing/2014/main" id="{3248AEFF-0F43-4C31-B61C-4A2B3B3FD197}"/>
            </a:ext>
          </a:extLst>
        </xdr:cNvPr>
        <xdr:cNvCxnSpPr/>
      </xdr:nvCxnSpPr>
      <xdr:spPr>
        <a:xfrm flipH="1">
          <a:off x="58781" y="10001271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32</xdr:row>
      <xdr:rowOff>160586</xdr:rowOff>
    </xdr:from>
    <xdr:to>
      <xdr:col>0</xdr:col>
      <xdr:colOff>496077</xdr:colOff>
      <xdr:row>32</xdr:row>
      <xdr:rowOff>160586</xdr:rowOff>
    </xdr:to>
    <xdr:cxnSp macro="">
      <xdr:nvCxnSpPr>
        <xdr:cNvPr id="34" name="Connettore 2 33">
          <a:extLst>
            <a:ext uri="{FF2B5EF4-FFF2-40B4-BE49-F238E27FC236}">
              <a16:creationId xmlns:a16="http://schemas.microsoft.com/office/drawing/2014/main" id="{FD24093E-8AD4-469C-9B4B-AF396E94090A}"/>
            </a:ext>
          </a:extLst>
        </xdr:cNvPr>
        <xdr:cNvCxnSpPr/>
      </xdr:nvCxnSpPr>
      <xdr:spPr>
        <a:xfrm flipH="1">
          <a:off x="58781" y="13277872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39</xdr:row>
      <xdr:rowOff>149700</xdr:rowOff>
    </xdr:from>
    <xdr:to>
      <xdr:col>0</xdr:col>
      <xdr:colOff>496077</xdr:colOff>
      <xdr:row>39</xdr:row>
      <xdr:rowOff>149700</xdr:rowOff>
    </xdr:to>
    <xdr:cxnSp macro="">
      <xdr:nvCxnSpPr>
        <xdr:cNvPr id="35" name="Connettore 2 34">
          <a:extLst>
            <a:ext uri="{FF2B5EF4-FFF2-40B4-BE49-F238E27FC236}">
              <a16:creationId xmlns:a16="http://schemas.microsoft.com/office/drawing/2014/main" id="{0B666C6C-6068-4363-BCA0-8CA361FA0284}"/>
            </a:ext>
          </a:extLst>
        </xdr:cNvPr>
        <xdr:cNvCxnSpPr/>
      </xdr:nvCxnSpPr>
      <xdr:spPr>
        <a:xfrm flipH="1">
          <a:off x="58781" y="1653270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46</xdr:row>
      <xdr:rowOff>149700</xdr:rowOff>
    </xdr:from>
    <xdr:to>
      <xdr:col>0</xdr:col>
      <xdr:colOff>496077</xdr:colOff>
      <xdr:row>46</xdr:row>
      <xdr:rowOff>149700</xdr:rowOff>
    </xdr:to>
    <xdr:cxnSp macro="">
      <xdr:nvCxnSpPr>
        <xdr:cNvPr id="36" name="Connettore 2 35">
          <a:extLst>
            <a:ext uri="{FF2B5EF4-FFF2-40B4-BE49-F238E27FC236}">
              <a16:creationId xmlns:a16="http://schemas.microsoft.com/office/drawing/2014/main" id="{9D5C3D9C-DC3F-48CF-940F-3ECB95545573}"/>
            </a:ext>
          </a:extLst>
        </xdr:cNvPr>
        <xdr:cNvCxnSpPr/>
      </xdr:nvCxnSpPr>
      <xdr:spPr>
        <a:xfrm flipH="1">
          <a:off x="58781" y="19798414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53</xdr:row>
      <xdr:rowOff>138814</xdr:rowOff>
    </xdr:from>
    <xdr:to>
      <xdr:col>0</xdr:col>
      <xdr:colOff>496077</xdr:colOff>
      <xdr:row>53</xdr:row>
      <xdr:rowOff>138814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2C1754FB-6BC5-44AA-9C51-02435015E656}"/>
            </a:ext>
          </a:extLst>
        </xdr:cNvPr>
        <xdr:cNvCxnSpPr/>
      </xdr:nvCxnSpPr>
      <xdr:spPr>
        <a:xfrm flipH="1">
          <a:off x="58781" y="2305324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413109</xdr:colOff>
      <xdr:row>0</xdr:row>
      <xdr:rowOff>80028</xdr:rowOff>
    </xdr:from>
    <xdr:to>
      <xdr:col>25</xdr:col>
      <xdr:colOff>413654</xdr:colOff>
      <xdr:row>1</xdr:row>
      <xdr:rowOff>232410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3D332035-D6C7-4713-B68D-E1C2BD267932}"/>
            </a:ext>
          </a:extLst>
        </xdr:cNvPr>
        <xdr:cNvCxnSpPr/>
      </xdr:nvCxnSpPr>
      <xdr:spPr>
        <a:xfrm flipH="1" flipV="1">
          <a:off x="21543369" y="80028"/>
          <a:ext cx="545" cy="327642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60</xdr:row>
      <xdr:rowOff>138814</xdr:rowOff>
    </xdr:from>
    <xdr:to>
      <xdr:col>0</xdr:col>
      <xdr:colOff>496077</xdr:colOff>
      <xdr:row>60</xdr:row>
      <xdr:rowOff>138814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3200B76D-7633-49F6-A1FE-9C806208A6A9}"/>
            </a:ext>
          </a:extLst>
        </xdr:cNvPr>
        <xdr:cNvCxnSpPr/>
      </xdr:nvCxnSpPr>
      <xdr:spPr>
        <a:xfrm flipH="1">
          <a:off x="58781" y="2305324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161925</xdr:colOff>
      <xdr:row>9</xdr:row>
      <xdr:rowOff>378284</xdr:rowOff>
    </xdr:from>
    <xdr:to>
      <xdr:col>26</xdr:col>
      <xdr:colOff>498376</xdr:colOff>
      <xdr:row>10</xdr:row>
      <xdr:rowOff>390575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5930" y="3113864"/>
          <a:ext cx="1549937" cy="774291"/>
        </a:xfrm>
        <a:prstGeom prst="rect">
          <a:avLst/>
        </a:prstGeom>
      </xdr:spPr>
    </xdr:pic>
    <xdr:clientData/>
  </xdr:twoCellAnchor>
  <xdr:twoCellAnchor>
    <xdr:from>
      <xdr:col>1</xdr:col>
      <xdr:colOff>1635125</xdr:colOff>
      <xdr:row>18</xdr:row>
      <xdr:rowOff>95250</xdr:rowOff>
    </xdr:from>
    <xdr:to>
      <xdr:col>1</xdr:col>
      <xdr:colOff>2254250</xdr:colOff>
      <xdr:row>18</xdr:row>
      <xdr:rowOff>317500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72335" y="83248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28</xdr:row>
      <xdr:rowOff>79375</xdr:rowOff>
    </xdr:from>
    <xdr:to>
      <xdr:col>1</xdr:col>
      <xdr:colOff>2222500</xdr:colOff>
      <xdr:row>28</xdr:row>
      <xdr:rowOff>301625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40585" y="144430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588645</xdr:colOff>
      <xdr:row>13</xdr:row>
      <xdr:rowOff>335280</xdr:rowOff>
    </xdr:from>
    <xdr:to>
      <xdr:col>5</xdr:col>
      <xdr:colOff>1007745</xdr:colOff>
      <xdr:row>13</xdr:row>
      <xdr:rowOff>446532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503545" y="54825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619125</xdr:colOff>
      <xdr:row>12</xdr:row>
      <xdr:rowOff>350520</xdr:rowOff>
    </xdr:from>
    <xdr:to>
      <xdr:col>5</xdr:col>
      <xdr:colOff>1038225</xdr:colOff>
      <xdr:row>12</xdr:row>
      <xdr:rowOff>461772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34025" y="496443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581025</xdr:colOff>
      <xdr:row>14</xdr:row>
      <xdr:rowOff>297180</xdr:rowOff>
    </xdr:from>
    <xdr:to>
      <xdr:col>5</xdr:col>
      <xdr:colOff>1000125</xdr:colOff>
      <xdr:row>14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495925" y="597789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54</xdr:row>
      <xdr:rowOff>251460</xdr:rowOff>
    </xdr:from>
    <xdr:to>
      <xdr:col>5</xdr:col>
      <xdr:colOff>990600</xdr:colOff>
      <xdr:row>54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5036820" y="4641723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19</xdr:col>
      <xdr:colOff>1029881</xdr:colOff>
      <xdr:row>0</xdr:row>
      <xdr:rowOff>85090</xdr:rowOff>
    </xdr:from>
    <xdr:ext cx="247650" cy="937629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2716401" y="85090"/>
          <a:ext cx="247650" cy="937629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11769</xdr:colOff>
      <xdr:row>12</xdr:row>
      <xdr:rowOff>123825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26669" y="473773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21294</xdr:colOff>
      <xdr:row>13</xdr:row>
      <xdr:rowOff>114300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936194" y="526161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19050</xdr:colOff>
      <xdr:row>14</xdr:row>
      <xdr:rowOff>104775</xdr:rowOff>
    </xdr:from>
    <xdr:ext cx="340671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933950" y="578548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28575</xdr:colOff>
      <xdr:row>15</xdr:row>
      <xdr:rowOff>57150</xdr:rowOff>
    </xdr:from>
    <xdr:ext cx="340671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43475" y="627126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1085850</xdr:colOff>
      <xdr:row>17</xdr:row>
      <xdr:rowOff>762000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623060" y="817245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172335" y="120053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26</xdr:row>
      <xdr:rowOff>95250</xdr:rowOff>
    </xdr:from>
    <xdr:to>
      <xdr:col>1</xdr:col>
      <xdr:colOff>2254250</xdr:colOff>
      <xdr:row>26</xdr:row>
      <xdr:rowOff>317500</xdr:rowOff>
    </xdr:to>
    <xdr:sp macro="" textlink="">
      <xdr:nvSpPr>
        <xdr:cNvPr id="16" name="Freccia a destra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172335" y="132321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172335" y="156857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20" name="Freccia a destra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72335" y="169125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23" name="Freccia a destra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72335" y="95516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24" name="Freccia a destra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72335" y="10778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26" name="Freccia a destra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2335" y="181394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27" name="Freccia a destra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2335" y="193662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29" name="Freccia a destra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72335" y="205930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30" name="Freccia a destra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72335" y="218198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32" name="Freccia a destra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172335" y="23046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33" name="Freccia a destra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172335" y="242735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50</xdr:row>
      <xdr:rowOff>95250</xdr:rowOff>
    </xdr:from>
    <xdr:to>
      <xdr:col>1</xdr:col>
      <xdr:colOff>2254250</xdr:colOff>
      <xdr:row>50</xdr:row>
      <xdr:rowOff>317500</xdr:rowOff>
    </xdr:to>
    <xdr:sp macro="" textlink="">
      <xdr:nvSpPr>
        <xdr:cNvPr id="36" name="Freccia a destra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172335" y="2795397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52</xdr:row>
      <xdr:rowOff>95250</xdr:rowOff>
    </xdr:from>
    <xdr:to>
      <xdr:col>1</xdr:col>
      <xdr:colOff>2254250</xdr:colOff>
      <xdr:row>52</xdr:row>
      <xdr:rowOff>317500</xdr:rowOff>
    </xdr:to>
    <xdr:sp macro="" textlink="">
      <xdr:nvSpPr>
        <xdr:cNvPr id="37" name="Freccia a destra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172335" y="291807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46</xdr:row>
      <xdr:rowOff>95250</xdr:rowOff>
    </xdr:from>
    <xdr:to>
      <xdr:col>1</xdr:col>
      <xdr:colOff>2254250</xdr:colOff>
      <xdr:row>46</xdr:row>
      <xdr:rowOff>317500</xdr:rowOff>
    </xdr:to>
    <xdr:sp macro="" textlink="">
      <xdr:nvSpPr>
        <xdr:cNvPr id="43" name="Freccia a destra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172335" y="255003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48</xdr:row>
      <xdr:rowOff>95250</xdr:rowOff>
    </xdr:from>
    <xdr:to>
      <xdr:col>1</xdr:col>
      <xdr:colOff>2254250</xdr:colOff>
      <xdr:row>48</xdr:row>
      <xdr:rowOff>317500</xdr:rowOff>
    </xdr:to>
    <xdr:sp macro="" textlink="">
      <xdr:nvSpPr>
        <xdr:cNvPr id="44" name="Freccia a destra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172335" y="267271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26</xdr:row>
      <xdr:rowOff>79375</xdr:rowOff>
    </xdr:from>
    <xdr:to>
      <xdr:col>1</xdr:col>
      <xdr:colOff>2222500</xdr:colOff>
      <xdr:row>26</xdr:row>
      <xdr:rowOff>301625</xdr:rowOff>
    </xdr:to>
    <xdr:sp macro="" textlink="">
      <xdr:nvSpPr>
        <xdr:cNvPr id="60" name="Freccia a destra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136775" y="144526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61" name="Freccia a destra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168525" y="120110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62" name="Freccia a destra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2168525" y="13239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49155" name="Freccia a destra 49154">
          <a:extLst>
            <a:ext uri="{FF2B5EF4-FFF2-40B4-BE49-F238E27FC236}">
              <a16:creationId xmlns:a16="http://schemas.microsoft.com/office/drawing/2014/main" id="{00000000-0008-0000-0200-000003C00000}"/>
            </a:ext>
          </a:extLst>
        </xdr:cNvPr>
        <xdr:cNvSpPr/>
      </xdr:nvSpPr>
      <xdr:spPr>
        <a:xfrm>
          <a:off x="2168525" y="156972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49156" name="Freccia a destra 49155">
          <a:extLst>
            <a:ext uri="{FF2B5EF4-FFF2-40B4-BE49-F238E27FC236}">
              <a16:creationId xmlns:a16="http://schemas.microsoft.com/office/drawing/2014/main" id="{00000000-0008-0000-0200-000004C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49158" name="Freccia a destra 49157">
          <a:extLst>
            <a:ext uri="{FF2B5EF4-FFF2-40B4-BE49-F238E27FC236}">
              <a16:creationId xmlns:a16="http://schemas.microsoft.com/office/drawing/2014/main" id="{00000000-0008-0000-0200-000006C00000}"/>
            </a:ext>
          </a:extLst>
        </xdr:cNvPr>
        <xdr:cNvSpPr/>
      </xdr:nvSpPr>
      <xdr:spPr>
        <a:xfrm>
          <a:off x="2168525" y="107823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49160" name="Freccia a destra 49159">
          <a:extLst>
            <a:ext uri="{FF2B5EF4-FFF2-40B4-BE49-F238E27FC236}">
              <a16:creationId xmlns:a16="http://schemas.microsoft.com/office/drawing/2014/main" id="{00000000-0008-0000-0200-000008C00000}"/>
            </a:ext>
          </a:extLst>
        </xdr:cNvPr>
        <xdr:cNvSpPr/>
      </xdr:nvSpPr>
      <xdr:spPr>
        <a:xfrm>
          <a:off x="2168525" y="181546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49161" name="Freccia a destra 49160">
          <a:extLst>
            <a:ext uri="{FF2B5EF4-FFF2-40B4-BE49-F238E27FC236}">
              <a16:creationId xmlns:a16="http://schemas.microsoft.com/office/drawing/2014/main" id="{00000000-0008-0000-0200-000009C00000}"/>
            </a:ext>
          </a:extLst>
        </xdr:cNvPr>
        <xdr:cNvSpPr/>
      </xdr:nvSpPr>
      <xdr:spPr>
        <a:xfrm>
          <a:off x="2168525" y="193833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49163" name="Freccia a destra 49162">
          <a:extLst>
            <a:ext uri="{FF2B5EF4-FFF2-40B4-BE49-F238E27FC236}">
              <a16:creationId xmlns:a16="http://schemas.microsoft.com/office/drawing/2014/main" id="{00000000-0008-0000-0200-00000BC00000}"/>
            </a:ext>
          </a:extLst>
        </xdr:cNvPr>
        <xdr:cNvSpPr/>
      </xdr:nvSpPr>
      <xdr:spPr>
        <a:xfrm>
          <a:off x="2168525" y="206121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49164" name="Freccia a destra 49163">
          <a:extLst>
            <a:ext uri="{FF2B5EF4-FFF2-40B4-BE49-F238E27FC236}">
              <a16:creationId xmlns:a16="http://schemas.microsoft.com/office/drawing/2014/main" id="{00000000-0008-0000-0200-00000CC00000}"/>
            </a:ext>
          </a:extLst>
        </xdr:cNvPr>
        <xdr:cNvSpPr/>
      </xdr:nvSpPr>
      <xdr:spPr>
        <a:xfrm>
          <a:off x="2168525" y="218408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49166" name="Freccia a destra 49165">
          <a:extLst>
            <a:ext uri="{FF2B5EF4-FFF2-40B4-BE49-F238E27FC236}">
              <a16:creationId xmlns:a16="http://schemas.microsoft.com/office/drawing/2014/main" id="{00000000-0008-0000-0200-00000EC00000}"/>
            </a:ext>
          </a:extLst>
        </xdr:cNvPr>
        <xdr:cNvSpPr/>
      </xdr:nvSpPr>
      <xdr:spPr>
        <a:xfrm>
          <a:off x="2168525" y="23069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49167" name="Freccia a destra 49166">
          <a:extLst>
            <a:ext uri="{FF2B5EF4-FFF2-40B4-BE49-F238E27FC236}">
              <a16:creationId xmlns:a16="http://schemas.microsoft.com/office/drawing/2014/main" id="{00000000-0008-0000-0200-00000FC00000}"/>
            </a:ext>
          </a:extLst>
        </xdr:cNvPr>
        <xdr:cNvSpPr/>
      </xdr:nvSpPr>
      <xdr:spPr>
        <a:xfrm>
          <a:off x="2168525" y="242982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49168" name="Freccia a destra 49167">
          <a:extLst>
            <a:ext uri="{FF2B5EF4-FFF2-40B4-BE49-F238E27FC236}">
              <a16:creationId xmlns:a16="http://schemas.microsoft.com/office/drawing/2014/main" id="{00000000-0008-0000-0200-000010C00000}"/>
            </a:ext>
          </a:extLst>
        </xdr:cNvPr>
        <xdr:cNvSpPr/>
      </xdr:nvSpPr>
      <xdr:spPr>
        <a:xfrm>
          <a:off x="2168525" y="255270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49169" name="Freccia a destra 49168">
          <a:extLst>
            <a:ext uri="{FF2B5EF4-FFF2-40B4-BE49-F238E27FC236}">
              <a16:creationId xmlns:a16="http://schemas.microsoft.com/office/drawing/2014/main" id="{00000000-0008-0000-0200-000011C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49171" name="Freccia a destra 49170">
          <a:extLst>
            <a:ext uri="{FF2B5EF4-FFF2-40B4-BE49-F238E27FC236}">
              <a16:creationId xmlns:a16="http://schemas.microsoft.com/office/drawing/2014/main" id="{00000000-0008-0000-0200-000013C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49172" name="Freccia a destra 49171">
          <a:extLst>
            <a:ext uri="{FF2B5EF4-FFF2-40B4-BE49-F238E27FC236}">
              <a16:creationId xmlns:a16="http://schemas.microsoft.com/office/drawing/2014/main" id="{00000000-0008-0000-0200-000014C00000}"/>
            </a:ext>
          </a:extLst>
        </xdr:cNvPr>
        <xdr:cNvSpPr/>
      </xdr:nvSpPr>
      <xdr:spPr>
        <a:xfrm>
          <a:off x="2168525" y="193833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49174" name="Freccia a destra 49173">
          <a:extLst>
            <a:ext uri="{FF2B5EF4-FFF2-40B4-BE49-F238E27FC236}">
              <a16:creationId xmlns:a16="http://schemas.microsoft.com/office/drawing/2014/main" id="{00000000-0008-0000-0200-000016C00000}"/>
            </a:ext>
          </a:extLst>
        </xdr:cNvPr>
        <xdr:cNvSpPr/>
      </xdr:nvSpPr>
      <xdr:spPr>
        <a:xfrm>
          <a:off x="2168525" y="193833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49182" name="Freccia a destra 49181">
          <a:extLst>
            <a:ext uri="{FF2B5EF4-FFF2-40B4-BE49-F238E27FC236}">
              <a16:creationId xmlns:a16="http://schemas.microsoft.com/office/drawing/2014/main" id="{00000000-0008-0000-0200-00001EC00000}"/>
            </a:ext>
          </a:extLst>
        </xdr:cNvPr>
        <xdr:cNvSpPr/>
      </xdr:nvSpPr>
      <xdr:spPr>
        <a:xfrm>
          <a:off x="2168525" y="218408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49185" name="Freccia a destra 49184">
          <a:extLst>
            <a:ext uri="{FF2B5EF4-FFF2-40B4-BE49-F238E27FC236}">
              <a16:creationId xmlns:a16="http://schemas.microsoft.com/office/drawing/2014/main" id="{00000000-0008-0000-0200-000021C00000}"/>
            </a:ext>
          </a:extLst>
        </xdr:cNvPr>
        <xdr:cNvSpPr/>
      </xdr:nvSpPr>
      <xdr:spPr>
        <a:xfrm>
          <a:off x="2168525" y="23069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49186" name="Freccia a destra 49185">
          <a:extLst>
            <a:ext uri="{FF2B5EF4-FFF2-40B4-BE49-F238E27FC236}">
              <a16:creationId xmlns:a16="http://schemas.microsoft.com/office/drawing/2014/main" id="{00000000-0008-0000-0200-000022C00000}"/>
            </a:ext>
          </a:extLst>
        </xdr:cNvPr>
        <xdr:cNvSpPr/>
      </xdr:nvSpPr>
      <xdr:spPr>
        <a:xfrm>
          <a:off x="2168525" y="242982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49187" name="Freccia a destra 49186">
          <a:extLst>
            <a:ext uri="{FF2B5EF4-FFF2-40B4-BE49-F238E27FC236}">
              <a16:creationId xmlns:a16="http://schemas.microsoft.com/office/drawing/2014/main" id="{00000000-0008-0000-0200-000023C00000}"/>
            </a:ext>
          </a:extLst>
        </xdr:cNvPr>
        <xdr:cNvSpPr/>
      </xdr:nvSpPr>
      <xdr:spPr>
        <a:xfrm>
          <a:off x="2168525" y="218408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49188" name="Freccia a destra 49187">
          <a:extLst>
            <a:ext uri="{FF2B5EF4-FFF2-40B4-BE49-F238E27FC236}">
              <a16:creationId xmlns:a16="http://schemas.microsoft.com/office/drawing/2014/main" id="{00000000-0008-0000-0200-000024C00000}"/>
            </a:ext>
          </a:extLst>
        </xdr:cNvPr>
        <xdr:cNvSpPr/>
      </xdr:nvSpPr>
      <xdr:spPr>
        <a:xfrm>
          <a:off x="2168525" y="23069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49189" name="Freccia a destra 49188">
          <a:extLst>
            <a:ext uri="{FF2B5EF4-FFF2-40B4-BE49-F238E27FC236}">
              <a16:creationId xmlns:a16="http://schemas.microsoft.com/office/drawing/2014/main" id="{00000000-0008-0000-0200-000025C00000}"/>
            </a:ext>
          </a:extLst>
        </xdr:cNvPr>
        <xdr:cNvSpPr/>
      </xdr:nvSpPr>
      <xdr:spPr>
        <a:xfrm>
          <a:off x="2168525" y="242982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18" name="Freccia a destra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68525" y="156972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21" name="Freccia a destra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22" name="Freccia a destra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168525" y="156972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25" name="Freccia a destra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28" name="Freccia a destra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168525" y="156972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31" name="Freccia a destra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168525" y="156972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34" name="Freccia a destra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35" name="Freccia a destra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168525" y="1692592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161925</xdr:colOff>
      <xdr:row>9</xdr:row>
      <xdr:rowOff>378284</xdr:rowOff>
    </xdr:from>
    <xdr:to>
      <xdr:col>26</xdr:col>
      <xdr:colOff>509460</xdr:colOff>
      <xdr:row>10</xdr:row>
      <xdr:rowOff>390575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3740" y="3144344"/>
          <a:ext cx="1500407" cy="774291"/>
        </a:xfrm>
        <a:prstGeom prst="rect">
          <a:avLst/>
        </a:prstGeom>
      </xdr:spPr>
    </xdr:pic>
    <xdr:clientData/>
  </xdr:twoCellAnchor>
  <xdr:twoCellAnchor>
    <xdr:from>
      <xdr:col>1</xdr:col>
      <xdr:colOff>1635125</xdr:colOff>
      <xdr:row>18</xdr:row>
      <xdr:rowOff>95250</xdr:rowOff>
    </xdr:from>
    <xdr:to>
      <xdr:col>1</xdr:col>
      <xdr:colOff>2254250</xdr:colOff>
      <xdr:row>18</xdr:row>
      <xdr:rowOff>317500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45665" y="8340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28</xdr:row>
      <xdr:rowOff>79375</xdr:rowOff>
    </xdr:from>
    <xdr:to>
      <xdr:col>1</xdr:col>
      <xdr:colOff>2222500</xdr:colOff>
      <xdr:row>28</xdr:row>
      <xdr:rowOff>301625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113915" y="1442021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588645</xdr:colOff>
      <xdr:row>13</xdr:row>
      <xdr:rowOff>335280</xdr:rowOff>
    </xdr:from>
    <xdr:to>
      <xdr:col>5</xdr:col>
      <xdr:colOff>1007745</xdr:colOff>
      <xdr:row>13</xdr:row>
      <xdr:rowOff>446532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44465" y="550926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619125</xdr:colOff>
      <xdr:row>12</xdr:row>
      <xdr:rowOff>350520</xdr:rowOff>
    </xdr:from>
    <xdr:to>
      <xdr:col>5</xdr:col>
      <xdr:colOff>1038225</xdr:colOff>
      <xdr:row>12</xdr:row>
      <xdr:rowOff>461772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274945" y="499110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581025</xdr:colOff>
      <xdr:row>14</xdr:row>
      <xdr:rowOff>297180</xdr:rowOff>
    </xdr:from>
    <xdr:to>
      <xdr:col>5</xdr:col>
      <xdr:colOff>1000125</xdr:colOff>
      <xdr:row>14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236845" y="600456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54</xdr:row>
      <xdr:rowOff>251460</xdr:rowOff>
    </xdr:from>
    <xdr:to>
      <xdr:col>5</xdr:col>
      <xdr:colOff>990600</xdr:colOff>
      <xdr:row>54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4777740" y="2303526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19</xdr:col>
      <xdr:colOff>747396</xdr:colOff>
      <xdr:row>0</xdr:row>
      <xdr:rowOff>41275</xdr:rowOff>
    </xdr:from>
    <xdr:ext cx="247650" cy="937629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779096" y="41275"/>
          <a:ext cx="247650" cy="937629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11769</xdr:colOff>
      <xdr:row>12</xdr:row>
      <xdr:rowOff>123825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667589" y="476440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21294</xdr:colOff>
      <xdr:row>13</xdr:row>
      <xdr:rowOff>114300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4677114" y="528828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19050</xdr:colOff>
      <xdr:row>14</xdr:row>
      <xdr:rowOff>104775</xdr:rowOff>
    </xdr:from>
    <xdr:ext cx="340671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674870" y="581215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28575</xdr:colOff>
      <xdr:row>15</xdr:row>
      <xdr:rowOff>57150</xdr:rowOff>
    </xdr:from>
    <xdr:ext cx="340671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684395" y="629793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1047750</xdr:colOff>
      <xdr:row>17</xdr:row>
      <xdr:rowOff>762000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588770" y="819150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145665" y="11997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26</xdr:row>
      <xdr:rowOff>95250</xdr:rowOff>
    </xdr:from>
    <xdr:to>
      <xdr:col>1</xdr:col>
      <xdr:colOff>2254250</xdr:colOff>
      <xdr:row>26</xdr:row>
      <xdr:rowOff>317500</xdr:rowOff>
    </xdr:to>
    <xdr:sp macro="" textlink="">
      <xdr:nvSpPr>
        <xdr:cNvPr id="16" name="Freccia a destra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145665" y="13216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18" name="Freccia a destra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21" name="Freccia a destra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145665" y="9559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22" name="Freccia a destra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145665" y="10778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23" name="Freccia a destra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24" name="Freccia a destra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25" name="Freccia a destra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26" name="Freccia a destra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145665" y="21751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27" name="Freccia a destra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28" name="Freccia a destra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50</xdr:row>
      <xdr:rowOff>95250</xdr:rowOff>
    </xdr:from>
    <xdr:to>
      <xdr:col>1</xdr:col>
      <xdr:colOff>2254250</xdr:colOff>
      <xdr:row>50</xdr:row>
      <xdr:rowOff>317500</xdr:rowOff>
    </xdr:to>
    <xdr:sp macro="" textlink="">
      <xdr:nvSpPr>
        <xdr:cNvPr id="30" name="Freccia a destra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52</xdr:row>
      <xdr:rowOff>95250</xdr:rowOff>
    </xdr:from>
    <xdr:to>
      <xdr:col>1</xdr:col>
      <xdr:colOff>2254250</xdr:colOff>
      <xdr:row>52</xdr:row>
      <xdr:rowOff>317500</xdr:rowOff>
    </xdr:to>
    <xdr:sp macro="" textlink="">
      <xdr:nvSpPr>
        <xdr:cNvPr id="31" name="Freccia a destra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46</xdr:row>
      <xdr:rowOff>95250</xdr:rowOff>
    </xdr:from>
    <xdr:to>
      <xdr:col>1</xdr:col>
      <xdr:colOff>2254250</xdr:colOff>
      <xdr:row>46</xdr:row>
      <xdr:rowOff>317500</xdr:rowOff>
    </xdr:to>
    <xdr:sp macro="" textlink="">
      <xdr:nvSpPr>
        <xdr:cNvPr id="34" name="Freccia a destra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48</xdr:row>
      <xdr:rowOff>95250</xdr:rowOff>
    </xdr:from>
    <xdr:to>
      <xdr:col>1</xdr:col>
      <xdr:colOff>2254250</xdr:colOff>
      <xdr:row>48</xdr:row>
      <xdr:rowOff>317500</xdr:rowOff>
    </xdr:to>
    <xdr:sp macro="" textlink="">
      <xdr:nvSpPr>
        <xdr:cNvPr id="35" name="Freccia a destra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26</xdr:row>
      <xdr:rowOff>79375</xdr:rowOff>
    </xdr:from>
    <xdr:to>
      <xdr:col>1</xdr:col>
      <xdr:colOff>2222500</xdr:colOff>
      <xdr:row>26</xdr:row>
      <xdr:rowOff>301625</xdr:rowOff>
    </xdr:to>
    <xdr:sp macro="" textlink="">
      <xdr:nvSpPr>
        <xdr:cNvPr id="46" name="Freccia a destra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113915" y="1320101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47" name="Freccia a destra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145665" y="10778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48" name="Freccia a destra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145665" y="11997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49" name="Freccia a destra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145665" y="14436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50" name="Freccia a destra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51" name="Freccia a destra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145665" y="9559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52" name="Freccia a destra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53" name="Freccia a destra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4" name="Freccia a destra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5" name="Freccia a destra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6" name="Freccia a destra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145665" y="21751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57" name="Freccia a destra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44</xdr:row>
      <xdr:rowOff>95250</xdr:rowOff>
    </xdr:from>
    <xdr:to>
      <xdr:col>1</xdr:col>
      <xdr:colOff>2254250</xdr:colOff>
      <xdr:row>44</xdr:row>
      <xdr:rowOff>317500</xdr:rowOff>
    </xdr:to>
    <xdr:sp macro="" textlink="">
      <xdr:nvSpPr>
        <xdr:cNvPr id="58" name="Freccia a destra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145665" y="2205990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59" name="Freccia a destra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60" name="Freccia a destra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145665" y="156552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61" name="Freccia a destra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62" name="Freccia a destra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2145665" y="168744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63" name="Freccia a destra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24" name="Freccia a destra 52223">
          <a:extLst>
            <a:ext uri="{FF2B5EF4-FFF2-40B4-BE49-F238E27FC236}">
              <a16:creationId xmlns:a16="http://schemas.microsoft.com/office/drawing/2014/main" id="{00000000-0008-0000-0400-000000CC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28" name="Freccia a destra 52227">
          <a:extLst>
            <a:ext uri="{FF2B5EF4-FFF2-40B4-BE49-F238E27FC236}">
              <a16:creationId xmlns:a16="http://schemas.microsoft.com/office/drawing/2014/main" id="{00000000-0008-0000-0400-000004CC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52229" name="Freccia a destra 52228">
          <a:extLst>
            <a:ext uri="{FF2B5EF4-FFF2-40B4-BE49-F238E27FC236}">
              <a16:creationId xmlns:a16="http://schemas.microsoft.com/office/drawing/2014/main" id="{00000000-0008-0000-0400-000005CC0000}"/>
            </a:ext>
          </a:extLst>
        </xdr:cNvPr>
        <xdr:cNvSpPr/>
      </xdr:nvSpPr>
      <xdr:spPr>
        <a:xfrm>
          <a:off x="2145665" y="180936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30" name="Freccia a destra 52229">
          <a:extLst>
            <a:ext uri="{FF2B5EF4-FFF2-40B4-BE49-F238E27FC236}">
              <a16:creationId xmlns:a16="http://schemas.microsoft.com/office/drawing/2014/main" id="{00000000-0008-0000-0400-000006CC0000}"/>
            </a:ext>
          </a:extLst>
        </xdr:cNvPr>
        <xdr:cNvSpPr/>
      </xdr:nvSpPr>
      <xdr:spPr>
        <a:xfrm>
          <a:off x="2145665" y="193128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52231" name="Freccia a destra 52230">
          <a:extLst>
            <a:ext uri="{FF2B5EF4-FFF2-40B4-BE49-F238E27FC236}">
              <a16:creationId xmlns:a16="http://schemas.microsoft.com/office/drawing/2014/main" id="{00000000-0008-0000-0400-000007CC0000}"/>
            </a:ext>
          </a:extLst>
        </xdr:cNvPr>
        <xdr:cNvSpPr/>
      </xdr:nvSpPr>
      <xdr:spPr>
        <a:xfrm>
          <a:off x="2145665" y="205320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52232" name="Freccia a destra 52231">
          <a:extLst>
            <a:ext uri="{FF2B5EF4-FFF2-40B4-BE49-F238E27FC236}">
              <a16:creationId xmlns:a16="http://schemas.microsoft.com/office/drawing/2014/main" id="{00000000-0008-0000-0400-000008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52233" name="Freccia a destra 52232">
          <a:extLst>
            <a:ext uri="{FF2B5EF4-FFF2-40B4-BE49-F238E27FC236}">
              <a16:creationId xmlns:a16="http://schemas.microsoft.com/office/drawing/2014/main" id="{00000000-0008-0000-0400-000009CC0000}"/>
            </a:ext>
          </a:extLst>
        </xdr:cNvPr>
        <xdr:cNvSpPr/>
      </xdr:nvSpPr>
      <xdr:spPr>
        <a:xfrm>
          <a:off x="2149475" y="13239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30</xdr:row>
      <xdr:rowOff>79375</xdr:rowOff>
    </xdr:from>
    <xdr:to>
      <xdr:col>1</xdr:col>
      <xdr:colOff>2222500</xdr:colOff>
      <xdr:row>30</xdr:row>
      <xdr:rowOff>301625</xdr:rowOff>
    </xdr:to>
    <xdr:sp macro="" textlink="">
      <xdr:nvSpPr>
        <xdr:cNvPr id="52234" name="Freccia a destra 52233">
          <a:extLst>
            <a:ext uri="{FF2B5EF4-FFF2-40B4-BE49-F238E27FC236}">
              <a16:creationId xmlns:a16="http://schemas.microsoft.com/office/drawing/2014/main" id="{00000000-0008-0000-0400-00000ACC0000}"/>
            </a:ext>
          </a:extLst>
        </xdr:cNvPr>
        <xdr:cNvSpPr/>
      </xdr:nvSpPr>
      <xdr:spPr>
        <a:xfrm>
          <a:off x="2117725" y="132238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52235" name="Freccia a destra 52234">
          <a:extLst>
            <a:ext uri="{FF2B5EF4-FFF2-40B4-BE49-F238E27FC236}">
              <a16:creationId xmlns:a16="http://schemas.microsoft.com/office/drawing/2014/main" id="{00000000-0008-0000-0400-00000B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52236" name="Freccia a destra 52235">
          <a:extLst>
            <a:ext uri="{FF2B5EF4-FFF2-40B4-BE49-F238E27FC236}">
              <a16:creationId xmlns:a16="http://schemas.microsoft.com/office/drawing/2014/main" id="{00000000-0008-0000-0400-00000C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52237" name="Freccia a destra 52236">
          <a:extLst>
            <a:ext uri="{FF2B5EF4-FFF2-40B4-BE49-F238E27FC236}">
              <a16:creationId xmlns:a16="http://schemas.microsoft.com/office/drawing/2014/main" id="{00000000-0008-0000-0400-00000DCC0000}"/>
            </a:ext>
          </a:extLst>
        </xdr:cNvPr>
        <xdr:cNvSpPr/>
      </xdr:nvSpPr>
      <xdr:spPr>
        <a:xfrm>
          <a:off x="2149475" y="13239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34</xdr:row>
      <xdr:rowOff>79375</xdr:rowOff>
    </xdr:from>
    <xdr:to>
      <xdr:col>1</xdr:col>
      <xdr:colOff>2222500</xdr:colOff>
      <xdr:row>34</xdr:row>
      <xdr:rowOff>301625</xdr:rowOff>
    </xdr:to>
    <xdr:sp macro="" textlink="">
      <xdr:nvSpPr>
        <xdr:cNvPr id="52238" name="Freccia a destra 52237">
          <a:extLst>
            <a:ext uri="{FF2B5EF4-FFF2-40B4-BE49-F238E27FC236}">
              <a16:creationId xmlns:a16="http://schemas.microsoft.com/office/drawing/2014/main" id="{00000000-0008-0000-0400-00000ECC0000}"/>
            </a:ext>
          </a:extLst>
        </xdr:cNvPr>
        <xdr:cNvSpPr/>
      </xdr:nvSpPr>
      <xdr:spPr>
        <a:xfrm>
          <a:off x="2117725" y="1322387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52239" name="Freccia a destra 52238">
          <a:extLst>
            <a:ext uri="{FF2B5EF4-FFF2-40B4-BE49-F238E27FC236}">
              <a16:creationId xmlns:a16="http://schemas.microsoft.com/office/drawing/2014/main" id="{00000000-0008-0000-0400-00000FCC0000}"/>
            </a:ext>
          </a:extLst>
        </xdr:cNvPr>
        <xdr:cNvSpPr/>
      </xdr:nvSpPr>
      <xdr:spPr>
        <a:xfrm>
          <a:off x="2149475" y="120205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0" name="Freccia a destra 52239">
          <a:extLst>
            <a:ext uri="{FF2B5EF4-FFF2-40B4-BE49-F238E27FC236}">
              <a16:creationId xmlns:a16="http://schemas.microsoft.com/office/drawing/2014/main" id="{00000000-0008-0000-0400-000010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1" name="Freccia a destra 52240">
          <a:extLst>
            <a:ext uri="{FF2B5EF4-FFF2-40B4-BE49-F238E27FC236}">
              <a16:creationId xmlns:a16="http://schemas.microsoft.com/office/drawing/2014/main" id="{00000000-0008-0000-0400-000011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2" name="Freccia a destra 52241">
          <a:extLst>
            <a:ext uri="{FF2B5EF4-FFF2-40B4-BE49-F238E27FC236}">
              <a16:creationId xmlns:a16="http://schemas.microsoft.com/office/drawing/2014/main" id="{00000000-0008-0000-0400-000012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3" name="Freccia a destra 52242">
          <a:extLst>
            <a:ext uri="{FF2B5EF4-FFF2-40B4-BE49-F238E27FC236}">
              <a16:creationId xmlns:a16="http://schemas.microsoft.com/office/drawing/2014/main" id="{00000000-0008-0000-0400-000013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4" name="Freccia a destra 52243">
          <a:extLst>
            <a:ext uri="{FF2B5EF4-FFF2-40B4-BE49-F238E27FC236}">
              <a16:creationId xmlns:a16="http://schemas.microsoft.com/office/drawing/2014/main" id="{00000000-0008-0000-0400-000014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52245" name="Freccia a destra 52244">
          <a:extLst>
            <a:ext uri="{FF2B5EF4-FFF2-40B4-BE49-F238E27FC236}">
              <a16:creationId xmlns:a16="http://schemas.microsoft.com/office/drawing/2014/main" id="{00000000-0008-0000-0400-000015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46" name="Freccia a destra 52245">
          <a:extLst>
            <a:ext uri="{FF2B5EF4-FFF2-40B4-BE49-F238E27FC236}">
              <a16:creationId xmlns:a16="http://schemas.microsoft.com/office/drawing/2014/main" id="{00000000-0008-0000-0400-000016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47" name="Freccia a destra 52246">
          <a:extLst>
            <a:ext uri="{FF2B5EF4-FFF2-40B4-BE49-F238E27FC236}">
              <a16:creationId xmlns:a16="http://schemas.microsoft.com/office/drawing/2014/main" id="{00000000-0008-0000-0400-000017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48" name="Freccia a destra 52247">
          <a:extLst>
            <a:ext uri="{FF2B5EF4-FFF2-40B4-BE49-F238E27FC236}">
              <a16:creationId xmlns:a16="http://schemas.microsoft.com/office/drawing/2014/main" id="{00000000-0008-0000-0400-000018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49" name="Freccia a destra 52248">
          <a:extLst>
            <a:ext uri="{FF2B5EF4-FFF2-40B4-BE49-F238E27FC236}">
              <a16:creationId xmlns:a16="http://schemas.microsoft.com/office/drawing/2014/main" id="{00000000-0008-0000-0400-000019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50" name="Freccia a destra 52249">
          <a:extLst>
            <a:ext uri="{FF2B5EF4-FFF2-40B4-BE49-F238E27FC236}">
              <a16:creationId xmlns:a16="http://schemas.microsoft.com/office/drawing/2014/main" id="{00000000-0008-0000-0400-00001A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52251" name="Freccia a destra 52250">
          <a:extLst>
            <a:ext uri="{FF2B5EF4-FFF2-40B4-BE49-F238E27FC236}">
              <a16:creationId xmlns:a16="http://schemas.microsoft.com/office/drawing/2014/main" id="{00000000-0008-0000-0400-00001BCC0000}"/>
            </a:ext>
          </a:extLst>
        </xdr:cNvPr>
        <xdr:cNvSpPr/>
      </xdr:nvSpPr>
      <xdr:spPr>
        <a:xfrm>
          <a:off x="2149475" y="168973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50</xdr:row>
      <xdr:rowOff>95250</xdr:rowOff>
    </xdr:from>
    <xdr:to>
      <xdr:col>1</xdr:col>
      <xdr:colOff>2254250</xdr:colOff>
      <xdr:row>50</xdr:row>
      <xdr:rowOff>317500</xdr:rowOff>
    </xdr:to>
    <xdr:sp macro="" textlink="">
      <xdr:nvSpPr>
        <xdr:cNvPr id="52252" name="Freccia a destra 52251">
          <a:extLst>
            <a:ext uri="{FF2B5EF4-FFF2-40B4-BE49-F238E27FC236}">
              <a16:creationId xmlns:a16="http://schemas.microsoft.com/office/drawing/2014/main" id="{00000000-0008-0000-0400-00001CCC0000}"/>
            </a:ext>
          </a:extLst>
        </xdr:cNvPr>
        <xdr:cNvSpPr/>
      </xdr:nvSpPr>
      <xdr:spPr>
        <a:xfrm>
          <a:off x="2149475" y="254317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52</xdr:row>
      <xdr:rowOff>95250</xdr:rowOff>
    </xdr:from>
    <xdr:to>
      <xdr:col>1</xdr:col>
      <xdr:colOff>2254250</xdr:colOff>
      <xdr:row>52</xdr:row>
      <xdr:rowOff>317500</xdr:rowOff>
    </xdr:to>
    <xdr:sp macro="" textlink="">
      <xdr:nvSpPr>
        <xdr:cNvPr id="52253" name="Freccia a destra 52252">
          <a:extLst>
            <a:ext uri="{FF2B5EF4-FFF2-40B4-BE49-F238E27FC236}">
              <a16:creationId xmlns:a16="http://schemas.microsoft.com/office/drawing/2014/main" id="{00000000-0008-0000-0400-00001DCC0000}"/>
            </a:ext>
          </a:extLst>
        </xdr:cNvPr>
        <xdr:cNvSpPr/>
      </xdr:nvSpPr>
      <xdr:spPr>
        <a:xfrm>
          <a:off x="2149475" y="266509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26</xdr:row>
      <xdr:rowOff>95250</xdr:rowOff>
    </xdr:from>
    <xdr:to>
      <xdr:col>1</xdr:col>
      <xdr:colOff>2254250</xdr:colOff>
      <xdr:row>26</xdr:row>
      <xdr:rowOff>317500</xdr:rowOff>
    </xdr:to>
    <xdr:sp macro="" textlink="">
      <xdr:nvSpPr>
        <xdr:cNvPr id="17" name="Freccia a destra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176145" y="834771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29" name="Freccia a destra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176145" y="120510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32" name="Freccia a destra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176145" y="95821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33" name="Freccia a destra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176145" y="108165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36" name="Freccia a destra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176145" y="1081659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37" name="Freccia a destra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176145" y="1205103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28</xdr:row>
      <xdr:rowOff>95250</xdr:rowOff>
    </xdr:from>
    <xdr:to>
      <xdr:col>1</xdr:col>
      <xdr:colOff>2254250</xdr:colOff>
      <xdr:row>28</xdr:row>
      <xdr:rowOff>317500</xdr:rowOff>
    </xdr:to>
    <xdr:sp macro="" textlink="">
      <xdr:nvSpPr>
        <xdr:cNvPr id="38" name="Freccia a destra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176145" y="958215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E23A-8661-4D34-9148-E97A6EFE6D78}">
  <sheetPr codeName="Foglio24">
    <tabColor rgb="FF92D050"/>
    <pageSetUpPr fitToPage="1"/>
  </sheetPr>
  <dimension ref="A1:AF69"/>
  <sheetViews>
    <sheetView tabSelected="1" zoomScale="55" zoomScaleNormal="55" zoomScaleSheetLayoutView="30" workbookViewId="0">
      <selection activeCell="J20" sqref="J20"/>
    </sheetView>
  </sheetViews>
  <sheetFormatPr defaultColWidth="9.1015625" defaultRowHeight="15" outlineLevelRow="1" outlineLevelCol="1" x14ac:dyDescent="0.5"/>
  <cols>
    <col min="1" max="1" width="14.3125" style="158" customWidth="1"/>
    <col min="2" max="2" width="25.1015625" style="3" customWidth="1"/>
    <col min="3" max="3" width="12.5234375" style="3" customWidth="1"/>
    <col min="4" max="4" width="15.3125" style="3" customWidth="1"/>
    <col min="5" max="5" width="8.68359375" style="3" customWidth="1"/>
    <col min="6" max="6" width="15" style="3" customWidth="1"/>
    <col min="7" max="18" width="11.7890625" style="158" customWidth="1"/>
    <col min="19" max="19" width="11.7890625" style="159" customWidth="1"/>
    <col min="20" max="23" width="11.7890625" style="158" customWidth="1"/>
    <col min="24" max="25" width="11.7890625" style="158" hidden="1" customWidth="1" outlineLevel="1"/>
    <col min="26" max="26" width="10.41796875" style="158" customWidth="1" collapsed="1"/>
    <col min="27" max="27" width="8.20703125" style="158" customWidth="1"/>
    <col min="28" max="28" width="12.3125" style="158" customWidth="1"/>
    <col min="29" max="29" width="9.1015625" style="158" customWidth="1"/>
    <col min="30" max="16384" width="9.1015625" style="158"/>
  </cols>
  <sheetData>
    <row r="1" spans="2:28" ht="15.3" thickBot="1" x14ac:dyDescent="0.55000000000000004"/>
    <row r="2" spans="2:28" s="160" customFormat="1" ht="39" customHeight="1" x14ac:dyDescent="0.5">
      <c r="B2" s="26"/>
      <c r="C2" s="26"/>
      <c r="D2" s="26"/>
      <c r="E2" s="26"/>
      <c r="F2" s="26"/>
      <c r="H2" s="161"/>
      <c r="I2" s="161"/>
      <c r="J2" s="161"/>
      <c r="K2" s="162"/>
      <c r="L2" s="279" t="s">
        <v>47</v>
      </c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1"/>
      <c r="Z2" s="232" t="s">
        <v>108</v>
      </c>
    </row>
    <row r="3" spans="2:28" s="160" customFormat="1" ht="26.4" customHeight="1" x14ac:dyDescent="0.5">
      <c r="B3" s="26"/>
      <c r="C3" s="26"/>
      <c r="D3" s="26"/>
      <c r="E3" s="26"/>
      <c r="F3" s="26"/>
      <c r="J3" s="163"/>
      <c r="L3" s="282" t="s">
        <v>33</v>
      </c>
      <c r="M3" s="283"/>
      <c r="N3" s="164"/>
      <c r="P3" s="230" t="s">
        <v>105</v>
      </c>
      <c r="Q3" s="164"/>
      <c r="R3" s="230" t="s">
        <v>106</v>
      </c>
      <c r="S3" s="164"/>
      <c r="T3" s="231" t="s">
        <v>13</v>
      </c>
      <c r="U3" s="164"/>
      <c r="V3" s="230" t="s">
        <v>15</v>
      </c>
      <c r="W3" s="166"/>
    </row>
    <row r="4" spans="2:28" s="160" customFormat="1" x14ac:dyDescent="0.5">
      <c r="B4" s="26"/>
      <c r="C4" s="26"/>
      <c r="D4" s="26"/>
      <c r="E4" s="26"/>
      <c r="F4" s="26"/>
      <c r="G4" s="163"/>
      <c r="H4" s="163"/>
      <c r="I4" s="163"/>
      <c r="J4" s="163"/>
      <c r="L4" s="167"/>
      <c r="N4" s="163"/>
      <c r="O4" s="163"/>
      <c r="P4" s="163"/>
      <c r="R4" s="163"/>
      <c r="S4" s="163"/>
      <c r="T4" s="163"/>
      <c r="U4" s="163"/>
      <c r="V4" s="163"/>
      <c r="W4" s="168"/>
    </row>
    <row r="5" spans="2:28" s="160" customFormat="1" ht="25.2" customHeight="1" x14ac:dyDescent="0.5">
      <c r="B5" s="26"/>
      <c r="C5" s="26"/>
      <c r="D5" s="26"/>
      <c r="E5" s="26"/>
      <c r="F5" s="26"/>
      <c r="G5" s="163"/>
      <c r="H5" s="163"/>
      <c r="I5" s="163"/>
      <c r="J5" s="163"/>
      <c r="L5" s="167"/>
      <c r="N5" s="230" t="s">
        <v>46</v>
      </c>
      <c r="O5" s="266"/>
      <c r="P5" s="267"/>
      <c r="Q5" s="268"/>
      <c r="R5" s="230" t="s">
        <v>58</v>
      </c>
      <c r="S5" s="164"/>
      <c r="T5" s="230" t="s">
        <v>59</v>
      </c>
      <c r="U5" s="169"/>
      <c r="V5" s="230" t="s">
        <v>61</v>
      </c>
      <c r="W5" s="170"/>
    </row>
    <row r="6" spans="2:28" s="160" customFormat="1" ht="25.2" customHeight="1" x14ac:dyDescent="0.5">
      <c r="B6" s="26"/>
      <c r="C6" s="26"/>
      <c r="D6" s="26"/>
      <c r="E6" s="26"/>
      <c r="F6" s="26"/>
      <c r="G6" s="163"/>
      <c r="H6" s="163"/>
      <c r="I6" s="163"/>
      <c r="J6" s="163"/>
      <c r="L6" s="167"/>
      <c r="N6" s="165"/>
      <c r="O6" s="269"/>
      <c r="P6" s="269"/>
      <c r="Q6" s="269"/>
      <c r="R6" s="165"/>
      <c r="S6" s="171"/>
      <c r="T6" s="230" t="s">
        <v>60</v>
      </c>
      <c r="U6" s="169"/>
      <c r="V6" s="230" t="s">
        <v>62</v>
      </c>
      <c r="W6" s="170"/>
    </row>
    <row r="7" spans="2:28" s="160" customFormat="1" ht="15.3" thickBot="1" x14ac:dyDescent="0.55000000000000004">
      <c r="B7" s="26"/>
      <c r="C7" s="26"/>
      <c r="D7" s="26"/>
      <c r="E7" s="26"/>
      <c r="F7" s="26"/>
      <c r="L7" s="172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</row>
    <row r="8" spans="2:28" s="160" customFormat="1" x14ac:dyDescent="0.5">
      <c r="B8" s="26"/>
      <c r="C8" s="26"/>
      <c r="D8" s="26"/>
      <c r="E8" s="26"/>
      <c r="F8" s="26"/>
      <c r="S8" s="175"/>
    </row>
    <row r="9" spans="2:28" s="160" customFormat="1" x14ac:dyDescent="0.5">
      <c r="B9" s="26"/>
      <c r="C9" s="26"/>
      <c r="D9" s="26"/>
      <c r="E9" s="26"/>
      <c r="F9" s="26"/>
      <c r="S9" s="175"/>
    </row>
    <row r="10" spans="2:28" s="160" customFormat="1" ht="34.950000000000003" customHeight="1" x14ac:dyDescent="0.5">
      <c r="B10" s="26"/>
      <c r="C10" s="26"/>
      <c r="D10" s="26"/>
      <c r="E10" s="132"/>
      <c r="F10" s="132"/>
      <c r="G10" s="176"/>
      <c r="H10" s="176"/>
      <c r="I10" s="176"/>
      <c r="J10" s="176"/>
      <c r="K10" s="284" t="s">
        <v>109</v>
      </c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</row>
    <row r="11" spans="2:28" s="160" customFormat="1" ht="34.950000000000003" customHeight="1" x14ac:dyDescent="0.5">
      <c r="B11" s="133"/>
      <c r="C11" s="26"/>
      <c r="D11" s="26"/>
      <c r="E11" s="134"/>
      <c r="F11" s="134"/>
      <c r="G11" s="177"/>
      <c r="H11" s="177"/>
      <c r="I11" s="177"/>
      <c r="J11" s="177"/>
      <c r="K11" s="285" t="s">
        <v>4</v>
      </c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</row>
    <row r="12" spans="2:28" ht="27" customHeight="1" thickBot="1" x14ac:dyDescent="0.55000000000000004">
      <c r="B12" s="135"/>
    </row>
    <row r="13" spans="2:28" ht="30" customHeight="1" thickBot="1" x14ac:dyDescent="0.45">
      <c r="B13" s="263" t="s">
        <v>57</v>
      </c>
      <c r="C13" s="253" t="s">
        <v>78</v>
      </c>
      <c r="D13" s="253" t="s">
        <v>98</v>
      </c>
      <c r="E13" s="256" t="s">
        <v>36</v>
      </c>
      <c r="F13" s="136" t="s">
        <v>99</v>
      </c>
      <c r="G13" s="178" t="s">
        <v>97</v>
      </c>
      <c r="H13" s="178" t="s">
        <v>97</v>
      </c>
      <c r="I13" s="178" t="s">
        <v>97</v>
      </c>
      <c r="J13" s="178" t="s">
        <v>97</v>
      </c>
      <c r="K13" s="178" t="s">
        <v>97</v>
      </c>
      <c r="L13" s="178" t="s">
        <v>97</v>
      </c>
      <c r="M13" s="178" t="s">
        <v>97</v>
      </c>
      <c r="N13" s="178" t="s">
        <v>97</v>
      </c>
      <c r="O13" s="178" t="s">
        <v>97</v>
      </c>
      <c r="P13" s="178" t="s">
        <v>97</v>
      </c>
      <c r="Q13" s="178" t="s">
        <v>97</v>
      </c>
      <c r="R13" s="178" t="s">
        <v>97</v>
      </c>
      <c r="S13" s="178" t="s">
        <v>97</v>
      </c>
      <c r="T13" s="178" t="s">
        <v>97</v>
      </c>
      <c r="U13" s="178" t="s">
        <v>97</v>
      </c>
      <c r="V13" s="178" t="s">
        <v>97</v>
      </c>
      <c r="W13" s="178" t="s">
        <v>97</v>
      </c>
      <c r="X13" s="179" t="s">
        <v>97</v>
      </c>
      <c r="Y13" s="179" t="s">
        <v>97</v>
      </c>
      <c r="Z13" s="270" t="s">
        <v>0</v>
      </c>
      <c r="AA13" s="271"/>
      <c r="AB13" s="272"/>
    </row>
    <row r="14" spans="2:28" ht="30" customHeight="1" x14ac:dyDescent="0.4">
      <c r="B14" s="264"/>
      <c r="C14" s="254"/>
      <c r="D14" s="254"/>
      <c r="E14" s="257"/>
      <c r="F14" s="140" t="s">
        <v>100</v>
      </c>
      <c r="G14" s="180" t="str">
        <f>IF(G13="gg/mm","",(IF(G13="","",G13)))</f>
        <v/>
      </c>
      <c r="H14" s="180" t="str">
        <f t="shared" ref="H14:Y14" si="0">IF(H13="gg/mm","",(IF(H13="","",H13)))</f>
        <v/>
      </c>
      <c r="I14" s="180" t="str">
        <f t="shared" si="0"/>
        <v/>
      </c>
      <c r="J14" s="180" t="str">
        <f t="shared" si="0"/>
        <v/>
      </c>
      <c r="K14" s="180" t="str">
        <f t="shared" si="0"/>
        <v/>
      </c>
      <c r="L14" s="180" t="str">
        <f t="shared" si="0"/>
        <v/>
      </c>
      <c r="M14" s="180" t="str">
        <f t="shared" si="0"/>
        <v/>
      </c>
      <c r="N14" s="180" t="str">
        <f t="shared" si="0"/>
        <v/>
      </c>
      <c r="O14" s="180" t="str">
        <f t="shared" si="0"/>
        <v/>
      </c>
      <c r="P14" s="180" t="str">
        <f t="shared" si="0"/>
        <v/>
      </c>
      <c r="Q14" s="180" t="str">
        <f t="shared" si="0"/>
        <v/>
      </c>
      <c r="R14" s="180" t="str">
        <f t="shared" si="0"/>
        <v/>
      </c>
      <c r="S14" s="180" t="str">
        <f t="shared" si="0"/>
        <v/>
      </c>
      <c r="T14" s="180" t="str">
        <f t="shared" si="0"/>
        <v/>
      </c>
      <c r="U14" s="180" t="str">
        <f t="shared" si="0"/>
        <v/>
      </c>
      <c r="V14" s="180" t="str">
        <f t="shared" si="0"/>
        <v/>
      </c>
      <c r="W14" s="180" t="str">
        <f t="shared" si="0"/>
        <v/>
      </c>
      <c r="X14" s="180" t="str">
        <f t="shared" si="0"/>
        <v/>
      </c>
      <c r="Y14" s="180" t="str">
        <f t="shared" si="0"/>
        <v/>
      </c>
      <c r="Z14" s="273" t="s">
        <v>56</v>
      </c>
      <c r="AA14" s="274"/>
      <c r="AB14" s="275"/>
    </row>
    <row r="15" spans="2:28" ht="30" customHeight="1" thickBot="1" x14ac:dyDescent="0.45">
      <c r="B15" s="264"/>
      <c r="C15" s="254"/>
      <c r="D15" s="254"/>
      <c r="E15" s="257"/>
      <c r="F15" s="140" t="s">
        <v>101</v>
      </c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276"/>
      <c r="AA15" s="277"/>
      <c r="AB15" s="278"/>
    </row>
    <row r="16" spans="2:28" ht="30" customHeight="1" thickBot="1" x14ac:dyDescent="0.45">
      <c r="B16" s="265"/>
      <c r="C16" s="255"/>
      <c r="D16" s="259"/>
      <c r="E16" s="258"/>
      <c r="F16" s="221" t="s">
        <v>102</v>
      </c>
      <c r="G16" s="182" t="s">
        <v>55</v>
      </c>
      <c r="H16" s="182" t="s">
        <v>55</v>
      </c>
      <c r="I16" s="182" t="s">
        <v>55</v>
      </c>
      <c r="J16" s="182" t="s">
        <v>55</v>
      </c>
      <c r="K16" s="182" t="s">
        <v>55</v>
      </c>
      <c r="L16" s="182" t="s">
        <v>55</v>
      </c>
      <c r="M16" s="182" t="s">
        <v>55</v>
      </c>
      <c r="N16" s="182" t="s">
        <v>55</v>
      </c>
      <c r="O16" s="182" t="s">
        <v>55</v>
      </c>
      <c r="P16" s="182" t="s">
        <v>55</v>
      </c>
      <c r="Q16" s="182" t="s">
        <v>55</v>
      </c>
      <c r="R16" s="182" t="s">
        <v>55</v>
      </c>
      <c r="S16" s="182" t="s">
        <v>55</v>
      </c>
      <c r="T16" s="182" t="s">
        <v>55</v>
      </c>
      <c r="U16" s="182" t="s">
        <v>55</v>
      </c>
      <c r="V16" s="182" t="s">
        <v>55</v>
      </c>
      <c r="W16" s="182" t="s">
        <v>55</v>
      </c>
      <c r="X16" s="182" t="s">
        <v>55</v>
      </c>
      <c r="Y16" s="227" t="s">
        <v>55</v>
      </c>
      <c r="Z16" s="137" t="s">
        <v>2</v>
      </c>
      <c r="AA16" s="138" t="s">
        <v>1</v>
      </c>
      <c r="AB16" s="139"/>
    </row>
    <row r="17" spans="1:32" ht="40.049999999999997" customHeight="1" x14ac:dyDescent="0.4">
      <c r="B17" s="141"/>
      <c r="C17" s="142"/>
      <c r="D17" s="142"/>
      <c r="E17" s="143"/>
      <c r="F17" s="144" t="s">
        <v>40</v>
      </c>
      <c r="G17" s="129">
        <f>IF('IMPOSTA TURNI P'!B2&gt;0,'IMPOSTA TURNI P'!B2,0)</f>
        <v>0</v>
      </c>
      <c r="H17" s="129">
        <f>IF('IMPOSTA TURNI P'!C2&gt;0,'IMPOSTA TURNI P'!C2,0)</f>
        <v>0</v>
      </c>
      <c r="I17" s="129">
        <f>IF('IMPOSTA TURNI P'!D2&gt;0,'IMPOSTA TURNI P'!D2,0)</f>
        <v>0</v>
      </c>
      <c r="J17" s="129">
        <f>IF('IMPOSTA TURNI P'!E2&gt;0,'IMPOSTA TURNI P'!E2,0)</f>
        <v>0</v>
      </c>
      <c r="K17" s="129">
        <f>IF('IMPOSTA TURNI P'!F2&gt;0,'IMPOSTA TURNI P'!F2,0)</f>
        <v>0</v>
      </c>
      <c r="L17" s="129">
        <f>IF('IMPOSTA TURNI P'!G2&gt;0,'IMPOSTA TURNI P'!G2,0)</f>
        <v>0</v>
      </c>
      <c r="M17" s="129">
        <f>IF('IMPOSTA TURNI P'!H2&gt;0,'IMPOSTA TURNI P'!H2,0)</f>
        <v>0</v>
      </c>
      <c r="N17" s="129">
        <f>IF('IMPOSTA TURNI P'!I2&gt;0,'IMPOSTA TURNI P'!I2,0)</f>
        <v>0</v>
      </c>
      <c r="O17" s="129">
        <f>IF('IMPOSTA TURNI P'!J2&gt;0,'IMPOSTA TURNI P'!J2,0)</f>
        <v>0</v>
      </c>
      <c r="P17" s="129">
        <f>IF('IMPOSTA TURNI P'!K2&gt;0,'IMPOSTA TURNI P'!K2,0)</f>
        <v>0</v>
      </c>
      <c r="Q17" s="129">
        <f>IF('IMPOSTA TURNI P'!L2&gt;0,'IMPOSTA TURNI P'!L2,0)</f>
        <v>0</v>
      </c>
      <c r="R17" s="129">
        <f>IF('IMPOSTA TURNI P'!M2&gt;0,'IMPOSTA TURNI P'!M2,0)</f>
        <v>0</v>
      </c>
      <c r="S17" s="129">
        <f>IF('IMPOSTA TURNI P'!N2&gt;0,'IMPOSTA TURNI P'!N2,0)</f>
        <v>0</v>
      </c>
      <c r="T17" s="129">
        <f>IF('IMPOSTA TURNI P'!O2&gt;0,'IMPOSTA TURNI P'!O2,0)</f>
        <v>0</v>
      </c>
      <c r="U17" s="129">
        <f>IF('IMPOSTA TURNI P'!P2&gt;0,'IMPOSTA TURNI P'!P2,0)</f>
        <v>0</v>
      </c>
      <c r="V17" s="129">
        <f>IF('IMPOSTA TURNI P'!Q2&gt;0,'IMPOSTA TURNI P'!Q2,0)</f>
        <v>0</v>
      </c>
      <c r="W17" s="129">
        <f>IF('IMPOSTA TURNI P'!R2&gt;0,'IMPOSTA TURNI P'!R2,0)</f>
        <v>0</v>
      </c>
      <c r="X17" s="129">
        <f>IF('IMPOSTA TURNI P'!S2&gt;0,'IMPOSTA TURNI P'!S2,0)</f>
        <v>0</v>
      </c>
      <c r="Y17" s="228">
        <f>IF('IMPOSTA TURNI P'!T2&gt;0,'IMPOSTA TURNI P'!T2,0)</f>
        <v>0</v>
      </c>
      <c r="Z17" s="145"/>
      <c r="AA17" s="183"/>
      <c r="AB17" s="184"/>
    </row>
    <row r="18" spans="1:32" ht="49.95" customHeight="1" x14ac:dyDescent="0.5">
      <c r="B18" s="146" t="s">
        <v>75</v>
      </c>
      <c r="C18" s="147"/>
      <c r="D18" s="147"/>
      <c r="E18" s="185"/>
      <c r="F18" s="185"/>
      <c r="G18" s="186"/>
      <c r="H18" s="186"/>
      <c r="I18" s="186"/>
      <c r="J18" s="186"/>
      <c r="K18" s="186"/>
      <c r="L18" s="186"/>
      <c r="M18" s="186"/>
      <c r="N18" s="186"/>
      <c r="O18" s="186"/>
      <c r="P18" s="187"/>
      <c r="Q18" s="187"/>
      <c r="R18" s="187" t="s">
        <v>6</v>
      </c>
      <c r="S18" s="187" t="s">
        <v>7</v>
      </c>
      <c r="T18" s="187" t="s">
        <v>12</v>
      </c>
      <c r="U18" s="187" t="s">
        <v>9</v>
      </c>
      <c r="V18" s="187" t="s">
        <v>10</v>
      </c>
      <c r="W18" s="188" t="s">
        <v>8</v>
      </c>
      <c r="X18" s="189"/>
      <c r="Y18" s="190"/>
      <c r="Z18" s="148"/>
      <c r="AA18" s="191"/>
      <c r="AB18" s="192"/>
    </row>
    <row r="19" spans="1:32" ht="31.95" customHeight="1" thickBot="1" x14ac:dyDescent="0.45">
      <c r="B19" s="149"/>
      <c r="C19" s="150">
        <v>0</v>
      </c>
      <c r="D19" s="151">
        <f>IF(C19&gt;0,C19-Z19-1,0)</f>
        <v>0</v>
      </c>
      <c r="E19" s="193">
        <v>0</v>
      </c>
      <c r="F19" s="194" t="e">
        <f>E19/C19</f>
        <v>#DIV/0!</v>
      </c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6"/>
      <c r="X19" s="195"/>
      <c r="Y19" s="196"/>
      <c r="Z19" s="152">
        <f>SUM(G19:Y19)</f>
        <v>0</v>
      </c>
      <c r="AA19" s="197"/>
      <c r="AB19" s="198" t="e">
        <f>AA19/Z19</f>
        <v>#DIV/0!</v>
      </c>
    </row>
    <row r="20" spans="1:32" ht="49.95" customHeight="1" thickTop="1" x14ac:dyDescent="0.5">
      <c r="B20" s="146" t="s">
        <v>75</v>
      </c>
      <c r="C20" s="147"/>
      <c r="D20" s="147"/>
      <c r="E20" s="185"/>
      <c r="F20" s="185"/>
      <c r="G20" s="186"/>
      <c r="H20" s="186"/>
      <c r="I20" s="186"/>
      <c r="J20" s="186"/>
      <c r="K20" s="186"/>
      <c r="L20" s="186"/>
      <c r="M20" s="186"/>
      <c r="N20" s="186"/>
      <c r="O20" s="186"/>
      <c r="P20" s="187"/>
      <c r="Q20" s="187"/>
      <c r="R20" s="187"/>
      <c r="S20" s="187"/>
      <c r="T20" s="187"/>
      <c r="U20" s="187"/>
      <c r="V20" s="187"/>
      <c r="W20" s="188"/>
      <c r="X20" s="189"/>
      <c r="Y20" s="190"/>
      <c r="Z20" s="148"/>
      <c r="AA20" s="191"/>
      <c r="AB20" s="192"/>
    </row>
    <row r="21" spans="1:32" ht="31.95" customHeight="1" thickBot="1" x14ac:dyDescent="0.45">
      <c r="B21" s="149"/>
      <c r="C21" s="150">
        <v>0</v>
      </c>
      <c r="D21" s="151">
        <f>IF(C21&gt;0,C21-Z21-1,0)</f>
        <v>0</v>
      </c>
      <c r="E21" s="193">
        <v>0</v>
      </c>
      <c r="F21" s="194" t="e">
        <f>E21/C21</f>
        <v>#DIV/0!</v>
      </c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6"/>
      <c r="X21" s="195"/>
      <c r="Y21" s="196"/>
      <c r="Z21" s="152">
        <f>SUM(G21:Y21)</f>
        <v>0</v>
      </c>
      <c r="AA21" s="197"/>
      <c r="AB21" s="198" t="e">
        <f>AA21/Z21</f>
        <v>#DIV/0!</v>
      </c>
    </row>
    <row r="22" spans="1:32" ht="49.95" customHeight="1" thickTop="1" x14ac:dyDescent="0.5">
      <c r="B22" s="146" t="s">
        <v>75</v>
      </c>
      <c r="C22" s="147"/>
      <c r="D22" s="147"/>
      <c r="E22" s="185"/>
      <c r="F22" s="185"/>
      <c r="G22" s="186"/>
      <c r="H22" s="186"/>
      <c r="I22" s="186"/>
      <c r="J22" s="186"/>
      <c r="K22" s="186"/>
      <c r="L22" s="186"/>
      <c r="M22" s="186"/>
      <c r="N22" s="186"/>
      <c r="O22" s="186"/>
      <c r="P22" s="187"/>
      <c r="Q22" s="187"/>
      <c r="R22" s="187"/>
      <c r="S22" s="187"/>
      <c r="T22" s="187"/>
      <c r="U22" s="187"/>
      <c r="V22" s="187"/>
      <c r="W22" s="188"/>
      <c r="X22" s="189"/>
      <c r="Y22" s="190"/>
      <c r="Z22" s="148"/>
      <c r="AA22" s="191"/>
      <c r="AB22" s="192"/>
    </row>
    <row r="23" spans="1:32" ht="31.95" customHeight="1" thickBot="1" x14ac:dyDescent="0.45">
      <c r="B23" s="149"/>
      <c r="C23" s="150">
        <v>0</v>
      </c>
      <c r="D23" s="151">
        <f>IF(C23&gt;0,C23-Z23-1,0)</f>
        <v>0</v>
      </c>
      <c r="E23" s="193">
        <v>0</v>
      </c>
      <c r="F23" s="194" t="e">
        <f>E23/C23</f>
        <v>#DIV/0!</v>
      </c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6"/>
      <c r="X23" s="195"/>
      <c r="Y23" s="196"/>
      <c r="Z23" s="152">
        <f>SUM(G23:Y23)</f>
        <v>0</v>
      </c>
      <c r="AA23" s="197"/>
      <c r="AB23" s="198" t="e">
        <f>AA23/Z23</f>
        <v>#DIV/0!</v>
      </c>
    </row>
    <row r="24" spans="1:32" ht="49.95" customHeight="1" thickTop="1" x14ac:dyDescent="0.5">
      <c r="B24" s="146" t="s">
        <v>75</v>
      </c>
      <c r="C24" s="147"/>
      <c r="D24" s="147"/>
      <c r="E24" s="185"/>
      <c r="F24" s="185"/>
      <c r="G24" s="186"/>
      <c r="H24" s="186"/>
      <c r="I24" s="186"/>
      <c r="J24" s="186"/>
      <c r="K24" s="186"/>
      <c r="L24" s="186"/>
      <c r="M24" s="186"/>
      <c r="N24" s="186"/>
      <c r="O24" s="186"/>
      <c r="P24" s="187"/>
      <c r="Q24" s="187"/>
      <c r="R24" s="187"/>
      <c r="S24" s="187"/>
      <c r="T24" s="187"/>
      <c r="U24" s="187"/>
      <c r="V24" s="187"/>
      <c r="W24" s="188"/>
      <c r="X24" s="189"/>
      <c r="Y24" s="190"/>
      <c r="Z24" s="148"/>
      <c r="AA24" s="191"/>
      <c r="AB24" s="192"/>
    </row>
    <row r="25" spans="1:32" ht="31.95" customHeight="1" thickBot="1" x14ac:dyDescent="0.45">
      <c r="B25" s="149"/>
      <c r="C25" s="150">
        <v>0</v>
      </c>
      <c r="D25" s="151">
        <f>IF(C25&gt;0,C25-Z25-1,0)</f>
        <v>0</v>
      </c>
      <c r="E25" s="193">
        <v>0</v>
      </c>
      <c r="F25" s="194" t="e">
        <f>E25/C25</f>
        <v>#DIV/0!</v>
      </c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6"/>
      <c r="Z25" s="152">
        <f>SUM(G25:Y25)</f>
        <v>0</v>
      </c>
      <c r="AA25" s="197"/>
      <c r="AB25" s="198" t="e">
        <f>AA25/Z25</f>
        <v>#DIV/0!</v>
      </c>
    </row>
    <row r="26" spans="1:32" ht="13.05" customHeight="1" thickTop="1" thickBot="1" x14ac:dyDescent="0.45">
      <c r="A26" s="233" t="s">
        <v>107</v>
      </c>
      <c r="B26" s="238"/>
      <c r="C26" s="239"/>
      <c r="D26" s="240"/>
      <c r="E26" s="241"/>
      <c r="F26" s="242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4"/>
      <c r="Y26" s="245"/>
      <c r="Z26" s="229"/>
      <c r="AA26" s="222"/>
      <c r="AB26" s="223"/>
      <c r="AC26" s="224"/>
      <c r="AD26" s="225"/>
      <c r="AE26" s="175"/>
      <c r="AF26" s="226"/>
    </row>
    <row r="27" spans="1:32" ht="49.95" customHeight="1" outlineLevel="1" thickTop="1" x14ac:dyDescent="0.5">
      <c r="B27" s="146" t="s">
        <v>75</v>
      </c>
      <c r="C27" s="147"/>
      <c r="D27" s="147"/>
      <c r="E27" s="185"/>
      <c r="F27" s="185"/>
      <c r="G27" s="186"/>
      <c r="H27" s="186"/>
      <c r="I27" s="186"/>
      <c r="J27" s="186"/>
      <c r="K27" s="186"/>
      <c r="L27" s="186"/>
      <c r="M27" s="186"/>
      <c r="N27" s="186"/>
      <c r="O27" s="186"/>
      <c r="P27" s="187"/>
      <c r="Q27" s="187"/>
      <c r="R27" s="187"/>
      <c r="S27" s="187"/>
      <c r="T27" s="187"/>
      <c r="U27" s="187"/>
      <c r="V27" s="187"/>
      <c r="W27" s="188"/>
      <c r="X27" s="189"/>
      <c r="Y27" s="190"/>
      <c r="Z27" s="148"/>
      <c r="AA27" s="191"/>
      <c r="AB27" s="192"/>
    </row>
    <row r="28" spans="1:32" ht="31.95" customHeight="1" outlineLevel="1" thickBot="1" x14ac:dyDescent="0.45">
      <c r="B28" s="149"/>
      <c r="C28" s="150">
        <v>0</v>
      </c>
      <c r="D28" s="151">
        <f>IF(C28&gt;0,C28-Z28-1,0)</f>
        <v>0</v>
      </c>
      <c r="E28" s="193">
        <v>0</v>
      </c>
      <c r="F28" s="194" t="e">
        <f>E28/C28</f>
        <v>#DIV/0!</v>
      </c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6"/>
      <c r="X28" s="195"/>
      <c r="Y28" s="196"/>
      <c r="Z28" s="152">
        <f>SUM(G28:Y28)</f>
        <v>0</v>
      </c>
      <c r="AA28" s="197"/>
      <c r="AB28" s="198" t="e">
        <f>AA28/Z28</f>
        <v>#DIV/0!</v>
      </c>
    </row>
    <row r="29" spans="1:32" ht="49.95" customHeight="1" outlineLevel="1" thickTop="1" x14ac:dyDescent="0.5">
      <c r="B29" s="146" t="s">
        <v>75</v>
      </c>
      <c r="C29" s="147"/>
      <c r="D29" s="147"/>
      <c r="E29" s="185"/>
      <c r="F29" s="185"/>
      <c r="G29" s="186"/>
      <c r="H29" s="186"/>
      <c r="I29" s="186"/>
      <c r="J29" s="186"/>
      <c r="K29" s="186"/>
      <c r="L29" s="186"/>
      <c r="M29" s="186"/>
      <c r="N29" s="186"/>
      <c r="O29" s="186"/>
      <c r="P29" s="187"/>
      <c r="Q29" s="187"/>
      <c r="R29" s="187"/>
      <c r="S29" s="187"/>
      <c r="T29" s="187"/>
      <c r="U29" s="187"/>
      <c r="V29" s="187"/>
      <c r="W29" s="188"/>
      <c r="X29" s="199"/>
      <c r="Y29" s="200"/>
      <c r="Z29" s="153"/>
      <c r="AA29" s="197"/>
      <c r="AB29" s="201"/>
    </row>
    <row r="30" spans="1:32" ht="31.95" customHeight="1" outlineLevel="1" thickBot="1" x14ac:dyDescent="0.45">
      <c r="B30" s="149"/>
      <c r="C30" s="154">
        <v>0</v>
      </c>
      <c r="D30" s="155">
        <f>IF(C30&gt;0,C30-Z30-1,0)</f>
        <v>0</v>
      </c>
      <c r="E30" s="202">
        <v>0</v>
      </c>
      <c r="F30" s="194" t="e">
        <f>E30/C30</f>
        <v>#DIV/0!</v>
      </c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6"/>
      <c r="Z30" s="152">
        <f>SUM(G30:Y30)</f>
        <v>0</v>
      </c>
      <c r="AA30" s="197"/>
      <c r="AB30" s="198" t="e">
        <f>AA30/Z30</f>
        <v>#DIV/0!</v>
      </c>
    </row>
    <row r="31" spans="1:32" ht="49.95" customHeight="1" outlineLevel="1" thickTop="1" x14ac:dyDescent="0.5">
      <c r="B31" s="146" t="s">
        <v>75</v>
      </c>
      <c r="C31" s="147"/>
      <c r="D31" s="147"/>
      <c r="E31" s="185"/>
      <c r="F31" s="185"/>
      <c r="G31" s="186"/>
      <c r="H31" s="186"/>
      <c r="I31" s="186"/>
      <c r="J31" s="186"/>
      <c r="K31" s="186"/>
      <c r="L31" s="186"/>
      <c r="M31" s="186"/>
      <c r="N31" s="186"/>
      <c r="O31" s="186"/>
      <c r="P31" s="187"/>
      <c r="Q31" s="187"/>
      <c r="R31" s="187"/>
      <c r="S31" s="187"/>
      <c r="T31" s="187"/>
      <c r="U31" s="187"/>
      <c r="V31" s="187"/>
      <c r="W31" s="188"/>
      <c r="X31" s="199"/>
      <c r="Y31" s="200"/>
      <c r="Z31" s="148"/>
      <c r="AA31" s="191"/>
      <c r="AB31" s="192"/>
    </row>
    <row r="32" spans="1:32" ht="31.95" customHeight="1" outlineLevel="1" thickBot="1" x14ac:dyDescent="0.45">
      <c r="B32" s="149"/>
      <c r="C32" s="150">
        <v>0</v>
      </c>
      <c r="D32" s="151">
        <f>IF(C32&gt;0,C32-Z32-1,0)</f>
        <v>0</v>
      </c>
      <c r="E32" s="193">
        <v>0</v>
      </c>
      <c r="F32" s="194" t="e">
        <f>E32/C32</f>
        <v>#DIV/0!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6"/>
      <c r="Z32" s="152">
        <f>SUM(G32:Y32)</f>
        <v>0</v>
      </c>
      <c r="AA32" s="197"/>
      <c r="AB32" s="198" t="e">
        <f>AA32/Z32</f>
        <v>#DIV/0!</v>
      </c>
    </row>
    <row r="33" spans="1:32" ht="13.05" customHeight="1" thickTop="1" thickBot="1" x14ac:dyDescent="0.45">
      <c r="A33" s="233" t="s">
        <v>107</v>
      </c>
      <c r="B33" s="238"/>
      <c r="C33" s="239"/>
      <c r="D33" s="240"/>
      <c r="E33" s="241"/>
      <c r="F33" s="242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4"/>
      <c r="Y33" s="245"/>
      <c r="Z33" s="229"/>
      <c r="AA33" s="222"/>
      <c r="AB33" s="223"/>
      <c r="AC33" s="224"/>
      <c r="AD33" s="225"/>
      <c r="AE33" s="175"/>
      <c r="AF33" s="226"/>
    </row>
    <row r="34" spans="1:32" ht="49.95" hidden="1" customHeight="1" outlineLevel="1" thickTop="1" x14ac:dyDescent="0.5">
      <c r="B34" s="146" t="s">
        <v>75</v>
      </c>
      <c r="C34" s="147"/>
      <c r="D34" s="147"/>
      <c r="E34" s="185"/>
      <c r="F34" s="185"/>
      <c r="G34" s="186"/>
      <c r="H34" s="186"/>
      <c r="I34" s="186"/>
      <c r="J34" s="186"/>
      <c r="K34" s="186"/>
      <c r="L34" s="186"/>
      <c r="M34" s="186"/>
      <c r="N34" s="186"/>
      <c r="O34" s="186"/>
      <c r="P34" s="187"/>
      <c r="Q34" s="187"/>
      <c r="R34" s="187"/>
      <c r="S34" s="187"/>
      <c r="T34" s="187"/>
      <c r="U34" s="187"/>
      <c r="V34" s="187"/>
      <c r="W34" s="188"/>
      <c r="X34" s="199"/>
      <c r="Y34" s="200"/>
      <c r="Z34" s="148"/>
      <c r="AA34" s="191"/>
      <c r="AB34" s="192"/>
    </row>
    <row r="35" spans="1:32" ht="31.95" hidden="1" customHeight="1" outlineLevel="1" thickBot="1" x14ac:dyDescent="0.45">
      <c r="B35" s="149"/>
      <c r="C35" s="150">
        <v>0</v>
      </c>
      <c r="D35" s="151">
        <f>IF(C35&gt;0,C35-Z35-1,0)</f>
        <v>0</v>
      </c>
      <c r="E35" s="193">
        <v>0</v>
      </c>
      <c r="F35" s="194" t="e">
        <f>E35/C35</f>
        <v>#DIV/0!</v>
      </c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6"/>
      <c r="X35" s="195"/>
      <c r="Y35" s="196"/>
      <c r="Z35" s="152">
        <f>SUM(G35:Y35)</f>
        <v>0</v>
      </c>
      <c r="AA35" s="197"/>
      <c r="AB35" s="198" t="e">
        <f>AA35/Z35</f>
        <v>#DIV/0!</v>
      </c>
    </row>
    <row r="36" spans="1:32" ht="49.95" hidden="1" customHeight="1" outlineLevel="1" thickTop="1" x14ac:dyDescent="0.5">
      <c r="B36" s="146" t="s">
        <v>75</v>
      </c>
      <c r="C36" s="147"/>
      <c r="D36" s="147"/>
      <c r="E36" s="185"/>
      <c r="F36" s="185"/>
      <c r="G36" s="186"/>
      <c r="H36" s="186"/>
      <c r="I36" s="186"/>
      <c r="J36" s="186"/>
      <c r="K36" s="186"/>
      <c r="L36" s="186"/>
      <c r="M36" s="186"/>
      <c r="N36" s="186"/>
      <c r="O36" s="186"/>
      <c r="P36" s="187"/>
      <c r="Q36" s="187"/>
      <c r="R36" s="187"/>
      <c r="S36" s="187"/>
      <c r="T36" s="187"/>
      <c r="U36" s="187"/>
      <c r="V36" s="187"/>
      <c r="W36" s="188"/>
      <c r="X36" s="199"/>
      <c r="Y36" s="200"/>
      <c r="Z36" s="148"/>
      <c r="AA36" s="191"/>
      <c r="AB36" s="192"/>
    </row>
    <row r="37" spans="1:32" ht="31.95" hidden="1" customHeight="1" outlineLevel="1" thickBot="1" x14ac:dyDescent="0.45">
      <c r="B37" s="149"/>
      <c r="C37" s="150">
        <v>0</v>
      </c>
      <c r="D37" s="151">
        <f>IF(C37&gt;0,C37-Z37-1,0)</f>
        <v>0</v>
      </c>
      <c r="E37" s="193">
        <v>0</v>
      </c>
      <c r="F37" s="194" t="e">
        <f>E37/C37</f>
        <v>#DIV/0!</v>
      </c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6"/>
      <c r="X37" s="195"/>
      <c r="Y37" s="196"/>
      <c r="Z37" s="152">
        <f>SUM(G37:Y37)</f>
        <v>0</v>
      </c>
      <c r="AA37" s="197"/>
      <c r="AB37" s="198" t="e">
        <f>AA37/Z37</f>
        <v>#DIV/0!</v>
      </c>
    </row>
    <row r="38" spans="1:32" ht="49.95" hidden="1" customHeight="1" outlineLevel="1" thickTop="1" x14ac:dyDescent="0.5">
      <c r="B38" s="146" t="s">
        <v>75</v>
      </c>
      <c r="C38" s="147"/>
      <c r="D38" s="147"/>
      <c r="E38" s="185"/>
      <c r="F38" s="185"/>
      <c r="G38" s="186"/>
      <c r="H38" s="186"/>
      <c r="I38" s="186"/>
      <c r="J38" s="186"/>
      <c r="K38" s="186"/>
      <c r="L38" s="186"/>
      <c r="M38" s="186"/>
      <c r="N38" s="186"/>
      <c r="O38" s="186"/>
      <c r="P38" s="187"/>
      <c r="Q38" s="187"/>
      <c r="R38" s="187"/>
      <c r="S38" s="187"/>
      <c r="T38" s="187"/>
      <c r="U38" s="187"/>
      <c r="V38" s="187"/>
      <c r="W38" s="188"/>
      <c r="X38" s="199"/>
      <c r="Y38" s="200"/>
      <c r="Z38" s="148"/>
      <c r="AA38" s="191"/>
      <c r="AB38" s="192"/>
    </row>
    <row r="39" spans="1:32" ht="31.95" hidden="1" customHeight="1" outlineLevel="1" thickBot="1" x14ac:dyDescent="0.45">
      <c r="B39" s="149"/>
      <c r="C39" s="150">
        <v>0</v>
      </c>
      <c r="D39" s="151">
        <f>IF(C39&gt;0,C39-Z39-1,0)</f>
        <v>0</v>
      </c>
      <c r="E39" s="193">
        <v>0</v>
      </c>
      <c r="F39" s="194" t="e">
        <f>E39/C39</f>
        <v>#DIV/0!</v>
      </c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6"/>
      <c r="Z39" s="152">
        <f>SUM(G39:Y39)</f>
        <v>0</v>
      </c>
      <c r="AA39" s="197"/>
      <c r="AB39" s="198" t="e">
        <f>AA39/Z39</f>
        <v>#DIV/0!</v>
      </c>
    </row>
    <row r="40" spans="1:32" ht="13.05" customHeight="1" collapsed="1" thickTop="1" thickBot="1" x14ac:dyDescent="0.45">
      <c r="A40" s="233" t="s">
        <v>107</v>
      </c>
      <c r="B40" s="238"/>
      <c r="C40" s="239"/>
      <c r="D40" s="240"/>
      <c r="E40" s="241"/>
      <c r="F40" s="242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4"/>
      <c r="Y40" s="245"/>
      <c r="Z40" s="229"/>
      <c r="AA40" s="222"/>
      <c r="AB40" s="223"/>
      <c r="AC40" s="224"/>
      <c r="AD40" s="225"/>
      <c r="AE40" s="175"/>
      <c r="AF40" s="226"/>
    </row>
    <row r="41" spans="1:32" ht="49.95" hidden="1" customHeight="1" outlineLevel="1" thickTop="1" x14ac:dyDescent="0.5">
      <c r="B41" s="146" t="s">
        <v>75</v>
      </c>
      <c r="C41" s="147"/>
      <c r="D41" s="147"/>
      <c r="E41" s="185"/>
      <c r="F41" s="185"/>
      <c r="G41" s="186"/>
      <c r="H41" s="186"/>
      <c r="I41" s="186"/>
      <c r="J41" s="186"/>
      <c r="K41" s="186"/>
      <c r="L41" s="186"/>
      <c r="M41" s="186"/>
      <c r="N41" s="186"/>
      <c r="O41" s="186"/>
      <c r="P41" s="187"/>
      <c r="Q41" s="187"/>
      <c r="R41" s="187"/>
      <c r="S41" s="187"/>
      <c r="T41" s="187"/>
      <c r="U41" s="187"/>
      <c r="V41" s="187"/>
      <c r="W41" s="188"/>
      <c r="X41" s="189"/>
      <c r="Y41" s="190"/>
      <c r="Z41" s="148"/>
      <c r="AA41" s="191"/>
      <c r="AB41" s="192"/>
    </row>
    <row r="42" spans="1:32" ht="31.95" hidden="1" customHeight="1" outlineLevel="1" thickBot="1" x14ac:dyDescent="0.45">
      <c r="B42" s="149"/>
      <c r="C42" s="150">
        <v>0</v>
      </c>
      <c r="D42" s="151">
        <f>IF(C42&gt;0,C42-Z42-1,0)</f>
        <v>0</v>
      </c>
      <c r="E42" s="193">
        <v>0</v>
      </c>
      <c r="F42" s="194" t="e">
        <f>E42/C42</f>
        <v>#DIV/0!</v>
      </c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6"/>
      <c r="X42" s="195"/>
      <c r="Y42" s="196"/>
      <c r="Z42" s="152">
        <f>SUM(G42:Y42)</f>
        <v>0</v>
      </c>
      <c r="AA42" s="197"/>
      <c r="AB42" s="198" t="e">
        <f>AA42/Z42</f>
        <v>#DIV/0!</v>
      </c>
    </row>
    <row r="43" spans="1:32" ht="49.95" hidden="1" customHeight="1" outlineLevel="1" thickTop="1" x14ac:dyDescent="0.5">
      <c r="B43" s="146" t="s">
        <v>75</v>
      </c>
      <c r="C43" s="147"/>
      <c r="D43" s="147"/>
      <c r="E43" s="185"/>
      <c r="F43" s="185"/>
      <c r="G43" s="186"/>
      <c r="H43" s="186"/>
      <c r="I43" s="186"/>
      <c r="J43" s="186"/>
      <c r="K43" s="186"/>
      <c r="L43" s="186"/>
      <c r="M43" s="186"/>
      <c r="N43" s="186"/>
      <c r="O43" s="186"/>
      <c r="P43" s="187"/>
      <c r="Q43" s="187"/>
      <c r="R43" s="187"/>
      <c r="S43" s="187"/>
      <c r="T43" s="187"/>
      <c r="U43" s="187"/>
      <c r="V43" s="187"/>
      <c r="W43" s="188"/>
      <c r="X43" s="199"/>
      <c r="Y43" s="200"/>
      <c r="Z43" s="148"/>
      <c r="AA43" s="191"/>
      <c r="AB43" s="192"/>
    </row>
    <row r="44" spans="1:32" ht="31.95" hidden="1" customHeight="1" outlineLevel="1" thickBot="1" x14ac:dyDescent="0.45">
      <c r="B44" s="149"/>
      <c r="C44" s="150">
        <v>0</v>
      </c>
      <c r="D44" s="151">
        <f>IF(C44&gt;0,C44-Z44-1,0)</f>
        <v>0</v>
      </c>
      <c r="E44" s="193">
        <v>0</v>
      </c>
      <c r="F44" s="194" t="e">
        <f>E44/C44</f>
        <v>#DIV/0!</v>
      </c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6"/>
      <c r="X44" s="195"/>
      <c r="Y44" s="196"/>
      <c r="Z44" s="152">
        <f>SUM(G44:Y44)</f>
        <v>0</v>
      </c>
      <c r="AA44" s="197"/>
      <c r="AB44" s="198" t="e">
        <f>AA44/Z44</f>
        <v>#DIV/0!</v>
      </c>
    </row>
    <row r="45" spans="1:32" ht="49.95" hidden="1" customHeight="1" outlineLevel="1" thickTop="1" x14ac:dyDescent="0.5">
      <c r="B45" s="146" t="s">
        <v>75</v>
      </c>
      <c r="C45" s="147"/>
      <c r="D45" s="147"/>
      <c r="E45" s="185"/>
      <c r="F45" s="185"/>
      <c r="G45" s="186"/>
      <c r="H45" s="186"/>
      <c r="I45" s="186"/>
      <c r="J45" s="186"/>
      <c r="K45" s="186"/>
      <c r="L45" s="186"/>
      <c r="M45" s="186"/>
      <c r="N45" s="186"/>
      <c r="O45" s="186"/>
      <c r="P45" s="187"/>
      <c r="Q45" s="187"/>
      <c r="R45" s="187"/>
      <c r="S45" s="187"/>
      <c r="T45" s="187"/>
      <c r="U45" s="187"/>
      <c r="V45" s="187"/>
      <c r="W45" s="188"/>
      <c r="X45" s="203"/>
      <c r="Y45" s="204"/>
      <c r="Z45" s="148"/>
      <c r="AA45" s="191"/>
      <c r="AB45" s="192"/>
    </row>
    <row r="46" spans="1:32" ht="31.95" hidden="1" customHeight="1" outlineLevel="1" thickBot="1" x14ac:dyDescent="0.45">
      <c r="B46" s="149"/>
      <c r="C46" s="150">
        <v>0</v>
      </c>
      <c r="D46" s="151">
        <f>IF(C46&gt;0,C46-Z46-1,0)</f>
        <v>0</v>
      </c>
      <c r="E46" s="193">
        <v>0</v>
      </c>
      <c r="F46" s="194" t="e">
        <f>E46/C46</f>
        <v>#DIV/0!</v>
      </c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6"/>
      <c r="Z46" s="152">
        <f>SUM(G46:Y46)</f>
        <v>0</v>
      </c>
      <c r="AA46" s="197"/>
      <c r="AB46" s="198" t="e">
        <f>AA46/Z46</f>
        <v>#DIV/0!</v>
      </c>
    </row>
    <row r="47" spans="1:32" ht="13.05" customHeight="1" collapsed="1" thickTop="1" thickBot="1" x14ac:dyDescent="0.45">
      <c r="A47" s="233" t="s">
        <v>107</v>
      </c>
      <c r="B47" s="238"/>
      <c r="C47" s="239"/>
      <c r="D47" s="240"/>
      <c r="E47" s="241"/>
      <c r="F47" s="242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4"/>
      <c r="Y47" s="245"/>
      <c r="Z47" s="229"/>
      <c r="AA47" s="222"/>
      <c r="AB47" s="223"/>
      <c r="AC47" s="224"/>
      <c r="AD47" s="225"/>
      <c r="AE47" s="175"/>
      <c r="AF47" s="226"/>
    </row>
    <row r="48" spans="1:32" ht="49.95" hidden="1" customHeight="1" outlineLevel="1" thickTop="1" x14ac:dyDescent="0.5">
      <c r="B48" s="146" t="s">
        <v>75</v>
      </c>
      <c r="C48" s="147"/>
      <c r="D48" s="147"/>
      <c r="E48" s="185"/>
      <c r="F48" s="185"/>
      <c r="G48" s="186"/>
      <c r="H48" s="186"/>
      <c r="I48" s="186"/>
      <c r="J48" s="186"/>
      <c r="K48" s="186"/>
      <c r="L48" s="186"/>
      <c r="M48" s="186"/>
      <c r="N48" s="186"/>
      <c r="O48" s="186"/>
      <c r="P48" s="187"/>
      <c r="Q48" s="187"/>
      <c r="R48" s="187"/>
      <c r="S48" s="187"/>
      <c r="T48" s="187"/>
      <c r="U48" s="187"/>
      <c r="V48" s="187"/>
      <c r="W48" s="188"/>
      <c r="X48" s="189"/>
      <c r="Y48" s="190"/>
      <c r="Z48" s="148"/>
      <c r="AA48" s="191"/>
      <c r="AB48" s="192"/>
    </row>
    <row r="49" spans="1:32" ht="31.95" hidden="1" customHeight="1" outlineLevel="1" thickBot="1" x14ac:dyDescent="0.45">
      <c r="B49" s="149"/>
      <c r="C49" s="150">
        <v>0</v>
      </c>
      <c r="D49" s="151">
        <f>IF(C49&gt;0,C49-Z49-1,0)</f>
        <v>0</v>
      </c>
      <c r="E49" s="193">
        <v>0</v>
      </c>
      <c r="F49" s="194" t="e">
        <f>E49/C49</f>
        <v>#DIV/0!</v>
      </c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6"/>
      <c r="X49" s="195"/>
      <c r="Y49" s="196"/>
      <c r="Z49" s="152">
        <f>SUM(G49:Y49)</f>
        <v>0</v>
      </c>
      <c r="AA49" s="197"/>
      <c r="AB49" s="198" t="e">
        <f>AA49/Z49</f>
        <v>#DIV/0!</v>
      </c>
    </row>
    <row r="50" spans="1:32" ht="49.95" hidden="1" customHeight="1" outlineLevel="1" thickTop="1" x14ac:dyDescent="0.5">
      <c r="B50" s="146" t="s">
        <v>75</v>
      </c>
      <c r="C50" s="147"/>
      <c r="D50" s="147"/>
      <c r="E50" s="185"/>
      <c r="F50" s="185"/>
      <c r="G50" s="186"/>
      <c r="H50" s="186"/>
      <c r="I50" s="186"/>
      <c r="J50" s="186"/>
      <c r="K50" s="186"/>
      <c r="L50" s="186"/>
      <c r="M50" s="186"/>
      <c r="N50" s="186"/>
      <c r="O50" s="186"/>
      <c r="P50" s="187"/>
      <c r="Q50" s="187"/>
      <c r="R50" s="187"/>
      <c r="S50" s="187"/>
      <c r="T50" s="187"/>
      <c r="U50" s="187"/>
      <c r="V50" s="187"/>
      <c r="W50" s="188"/>
      <c r="X50" s="189"/>
      <c r="Y50" s="190"/>
      <c r="Z50" s="148"/>
      <c r="AA50" s="191"/>
      <c r="AB50" s="192"/>
    </row>
    <row r="51" spans="1:32" ht="31.95" hidden="1" customHeight="1" outlineLevel="1" thickBot="1" x14ac:dyDescent="0.45">
      <c r="B51" s="149"/>
      <c r="C51" s="150">
        <v>0</v>
      </c>
      <c r="D51" s="151">
        <f>IF(C51&gt;0,C51-Z51-1,0)</f>
        <v>0</v>
      </c>
      <c r="E51" s="193">
        <v>0</v>
      </c>
      <c r="F51" s="194" t="e">
        <f>E51/C51</f>
        <v>#DIV/0!</v>
      </c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6"/>
      <c r="X51" s="195"/>
      <c r="Y51" s="196"/>
      <c r="Z51" s="152">
        <f>SUM(G51:Y51)</f>
        <v>0</v>
      </c>
      <c r="AA51" s="197"/>
      <c r="AB51" s="198" t="e">
        <f>AA51/Z51</f>
        <v>#DIV/0!</v>
      </c>
    </row>
    <row r="52" spans="1:32" ht="49.95" hidden="1" customHeight="1" outlineLevel="1" thickTop="1" x14ac:dyDescent="0.5">
      <c r="B52" s="146" t="s">
        <v>75</v>
      </c>
      <c r="C52" s="147"/>
      <c r="D52" s="147"/>
      <c r="E52" s="185"/>
      <c r="F52" s="185"/>
      <c r="G52" s="186"/>
      <c r="H52" s="186"/>
      <c r="I52" s="186"/>
      <c r="J52" s="186"/>
      <c r="K52" s="186"/>
      <c r="L52" s="186"/>
      <c r="M52" s="186"/>
      <c r="N52" s="186"/>
      <c r="O52" s="186"/>
      <c r="P52" s="187"/>
      <c r="Q52" s="187"/>
      <c r="R52" s="187"/>
      <c r="S52" s="187"/>
      <c r="T52" s="187"/>
      <c r="U52" s="187"/>
      <c r="V52" s="187"/>
      <c r="W52" s="188"/>
      <c r="X52" s="189"/>
      <c r="Y52" s="190"/>
      <c r="Z52" s="148"/>
      <c r="AA52" s="191"/>
      <c r="AB52" s="192"/>
    </row>
    <row r="53" spans="1:32" ht="31.95" hidden="1" customHeight="1" outlineLevel="1" thickBot="1" x14ac:dyDescent="0.45">
      <c r="B53" s="149"/>
      <c r="C53" s="150">
        <v>0</v>
      </c>
      <c r="D53" s="151">
        <f>IF(C53&gt;0,C53-Z53-1,0)</f>
        <v>0</v>
      </c>
      <c r="E53" s="193">
        <v>0</v>
      </c>
      <c r="F53" s="194" t="e">
        <f>E53/C53</f>
        <v>#DIV/0!</v>
      </c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6"/>
      <c r="Z53" s="152">
        <f>SUM(G53:Y53)</f>
        <v>0</v>
      </c>
      <c r="AA53" s="197"/>
      <c r="AB53" s="198" t="e">
        <f>AA53/Z53</f>
        <v>#DIV/0!</v>
      </c>
    </row>
    <row r="54" spans="1:32" ht="13.05" customHeight="1" collapsed="1" thickTop="1" thickBot="1" x14ac:dyDescent="0.45">
      <c r="A54" s="233" t="s">
        <v>107</v>
      </c>
      <c r="B54" s="238"/>
      <c r="C54" s="239"/>
      <c r="D54" s="240"/>
      <c r="E54" s="241"/>
      <c r="F54" s="242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4"/>
      <c r="Y54" s="245"/>
      <c r="Z54" s="229"/>
      <c r="AA54" s="222"/>
      <c r="AB54" s="223"/>
      <c r="AC54" s="224"/>
      <c r="AD54" s="225"/>
      <c r="AE54" s="175"/>
      <c r="AF54" s="226"/>
    </row>
    <row r="55" spans="1:32" ht="49.95" hidden="1" customHeight="1" outlineLevel="1" thickTop="1" x14ac:dyDescent="0.5">
      <c r="B55" s="146" t="s">
        <v>75</v>
      </c>
      <c r="C55" s="147"/>
      <c r="D55" s="147"/>
      <c r="E55" s="185"/>
      <c r="F55" s="185"/>
      <c r="G55" s="186"/>
      <c r="H55" s="186"/>
      <c r="I55" s="186"/>
      <c r="J55" s="186"/>
      <c r="K55" s="186"/>
      <c r="L55" s="186"/>
      <c r="M55" s="186"/>
      <c r="N55" s="186"/>
      <c r="O55" s="186"/>
      <c r="P55" s="187"/>
      <c r="Q55" s="187"/>
      <c r="R55" s="187"/>
      <c r="S55" s="187"/>
      <c r="T55" s="187"/>
      <c r="U55" s="187"/>
      <c r="V55" s="187"/>
      <c r="W55" s="188"/>
      <c r="X55" s="189"/>
      <c r="Y55" s="190"/>
      <c r="Z55" s="148"/>
      <c r="AA55" s="191"/>
      <c r="AB55" s="192"/>
    </row>
    <row r="56" spans="1:32" ht="31.95" hidden="1" customHeight="1" outlineLevel="1" thickBot="1" x14ac:dyDescent="0.45">
      <c r="B56" s="149"/>
      <c r="C56" s="150">
        <v>0</v>
      </c>
      <c r="D56" s="151">
        <f>IF(C56&gt;0,C56-Z56-1,0)</f>
        <v>0</v>
      </c>
      <c r="E56" s="193">
        <v>0</v>
      </c>
      <c r="F56" s="194" t="e">
        <f>E56/C56</f>
        <v>#DIV/0!</v>
      </c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6"/>
      <c r="X56" s="195"/>
      <c r="Y56" s="196"/>
      <c r="Z56" s="152">
        <f>SUM(G56:Y56)</f>
        <v>0</v>
      </c>
      <c r="AA56" s="197"/>
      <c r="AB56" s="198" t="e">
        <f>AA56/Z56</f>
        <v>#DIV/0!</v>
      </c>
    </row>
    <row r="57" spans="1:32" ht="49.95" hidden="1" customHeight="1" outlineLevel="1" thickTop="1" x14ac:dyDescent="0.5">
      <c r="B57" s="146" t="s">
        <v>75</v>
      </c>
      <c r="C57" s="147"/>
      <c r="D57" s="147"/>
      <c r="E57" s="185"/>
      <c r="F57" s="185"/>
      <c r="G57" s="186"/>
      <c r="H57" s="186"/>
      <c r="I57" s="186"/>
      <c r="J57" s="186"/>
      <c r="K57" s="186"/>
      <c r="L57" s="186"/>
      <c r="M57" s="186"/>
      <c r="N57" s="186"/>
      <c r="O57" s="186"/>
      <c r="P57" s="187"/>
      <c r="Q57" s="187"/>
      <c r="R57" s="187"/>
      <c r="S57" s="187"/>
      <c r="T57" s="187"/>
      <c r="U57" s="187"/>
      <c r="V57" s="187"/>
      <c r="W57" s="188"/>
      <c r="X57" s="189"/>
      <c r="Y57" s="190"/>
      <c r="Z57" s="148"/>
      <c r="AA57" s="191"/>
      <c r="AB57" s="192"/>
    </row>
    <row r="58" spans="1:32" ht="31.95" hidden="1" customHeight="1" outlineLevel="1" thickBot="1" x14ac:dyDescent="0.45">
      <c r="B58" s="149"/>
      <c r="C58" s="150">
        <v>0</v>
      </c>
      <c r="D58" s="151">
        <f>IF(C58&gt;0,C58-Z58-1,0)</f>
        <v>0</v>
      </c>
      <c r="E58" s="193">
        <v>0</v>
      </c>
      <c r="F58" s="194" t="e">
        <f>E58/C58</f>
        <v>#DIV/0!</v>
      </c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6"/>
      <c r="X58" s="195"/>
      <c r="Y58" s="196"/>
      <c r="Z58" s="152">
        <f>SUM(G58:Y58)</f>
        <v>0</v>
      </c>
      <c r="AA58" s="197"/>
      <c r="AB58" s="198" t="e">
        <f>AA58/Z58</f>
        <v>#DIV/0!</v>
      </c>
    </row>
    <row r="59" spans="1:32" ht="49.95" hidden="1" customHeight="1" outlineLevel="1" thickTop="1" x14ac:dyDescent="0.5">
      <c r="B59" s="146" t="s">
        <v>75</v>
      </c>
      <c r="C59" s="147"/>
      <c r="D59" s="147"/>
      <c r="E59" s="185"/>
      <c r="F59" s="185"/>
      <c r="G59" s="186"/>
      <c r="H59" s="186"/>
      <c r="I59" s="186"/>
      <c r="J59" s="186"/>
      <c r="K59" s="186"/>
      <c r="L59" s="186"/>
      <c r="M59" s="186"/>
      <c r="N59" s="186"/>
      <c r="O59" s="186"/>
      <c r="P59" s="187"/>
      <c r="Q59" s="187"/>
      <c r="R59" s="187"/>
      <c r="S59" s="187"/>
      <c r="T59" s="187"/>
      <c r="U59" s="187"/>
      <c r="V59" s="187"/>
      <c r="W59" s="188"/>
      <c r="X59" s="189"/>
      <c r="Y59" s="190"/>
      <c r="Z59" s="148"/>
      <c r="AA59" s="191"/>
      <c r="AB59" s="192"/>
    </row>
    <row r="60" spans="1:32" ht="31.95" hidden="1" customHeight="1" outlineLevel="1" thickBot="1" x14ac:dyDescent="0.45">
      <c r="B60" s="149"/>
      <c r="C60" s="150">
        <v>0</v>
      </c>
      <c r="D60" s="151">
        <f>IF(C60&gt;0,C60-Z60-1,0)</f>
        <v>0</v>
      </c>
      <c r="E60" s="193">
        <v>0</v>
      </c>
      <c r="F60" s="194" t="e">
        <f>E60/C60</f>
        <v>#DIV/0!</v>
      </c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6"/>
      <c r="Z60" s="152">
        <f>SUM(G60:Y60)</f>
        <v>0</v>
      </c>
      <c r="AA60" s="197"/>
      <c r="AB60" s="198" t="e">
        <f>AA60/Z60</f>
        <v>#DIV/0!</v>
      </c>
    </row>
    <row r="61" spans="1:32" ht="13.05" customHeight="1" collapsed="1" thickTop="1" thickBot="1" x14ac:dyDescent="0.45">
      <c r="A61" s="233" t="s">
        <v>107</v>
      </c>
      <c r="B61" s="238"/>
      <c r="C61" s="239"/>
      <c r="D61" s="240"/>
      <c r="E61" s="241"/>
      <c r="F61" s="242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4"/>
      <c r="Y61" s="245"/>
      <c r="Z61" s="229"/>
      <c r="AA61" s="222"/>
      <c r="AB61" s="223"/>
      <c r="AC61" s="224"/>
      <c r="AD61" s="225"/>
      <c r="AE61" s="175"/>
      <c r="AF61" s="226"/>
    </row>
    <row r="62" spans="1:32" ht="57" customHeight="1" thickTop="1" thickBot="1" x14ac:dyDescent="0.55000000000000004">
      <c r="B62" s="234" t="s">
        <v>3</v>
      </c>
      <c r="C62" s="130">
        <f>SUM(C19,C21,C23,C25,C28,C30,C32,C35,C37,C39,C42,C44,C46,C49,C51,C53,C56,C58,C60)</f>
        <v>0</v>
      </c>
      <c r="D62" s="130">
        <f>SUM(D19,D21,D23,D25,D28,D30,D32,D35,D37,D39,D42,D44,D46,D49,D51,D53,D56,D58,D60)</f>
        <v>0</v>
      </c>
      <c r="E62" s="246">
        <f>SUM(E19,E21,E23,E25,E28,E30,E32,E35,E37,E39,E42,E44,E46,E49,E51,E53,E56,E58,E60)</f>
        <v>0</v>
      </c>
      <c r="F62" s="205" t="e">
        <f>E62/C62</f>
        <v>#DIV/0!</v>
      </c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7"/>
      <c r="U62" s="208"/>
      <c r="V62" s="209"/>
      <c r="W62" s="206"/>
      <c r="X62" s="209"/>
      <c r="Y62" s="206"/>
      <c r="Z62" s="235"/>
      <c r="AA62" s="236"/>
      <c r="AB62" s="237"/>
    </row>
    <row r="63" spans="1:32" ht="42" customHeight="1" thickBot="1" x14ac:dyDescent="0.45">
      <c r="B63" s="260" t="s">
        <v>44</v>
      </c>
      <c r="C63" s="261"/>
      <c r="D63" s="261"/>
      <c r="E63" s="261"/>
      <c r="F63" s="262"/>
      <c r="G63" s="131">
        <f>SUM(G19,G21,G23,G25,G28,G30,G32,G35,G37,G39,G42,G44,G46,G49,G51,G53,G56,G58,G60)</f>
        <v>0</v>
      </c>
      <c r="H63" s="131">
        <f t="shared" ref="H63:Y63" si="1">SUM(H19,H21,H23,H25,H28,H30,H32,H35,H37,H39,H42,H44,H46,H49,H51,H53,H56,H58,H60)</f>
        <v>0</v>
      </c>
      <c r="I63" s="131">
        <f t="shared" si="1"/>
        <v>0</v>
      </c>
      <c r="J63" s="131">
        <f t="shared" si="1"/>
        <v>0</v>
      </c>
      <c r="K63" s="131">
        <f t="shared" si="1"/>
        <v>0</v>
      </c>
      <c r="L63" s="131">
        <f t="shared" si="1"/>
        <v>0</v>
      </c>
      <c r="M63" s="131">
        <f t="shared" si="1"/>
        <v>0</v>
      </c>
      <c r="N63" s="131">
        <f t="shared" si="1"/>
        <v>0</v>
      </c>
      <c r="O63" s="131">
        <f t="shared" si="1"/>
        <v>0</v>
      </c>
      <c r="P63" s="131">
        <f t="shared" si="1"/>
        <v>0</v>
      </c>
      <c r="Q63" s="131">
        <f t="shared" si="1"/>
        <v>0</v>
      </c>
      <c r="R63" s="131">
        <f t="shared" si="1"/>
        <v>0</v>
      </c>
      <c r="S63" s="131">
        <f t="shared" si="1"/>
        <v>0</v>
      </c>
      <c r="T63" s="131">
        <f t="shared" si="1"/>
        <v>0</v>
      </c>
      <c r="U63" s="131">
        <f t="shared" si="1"/>
        <v>0</v>
      </c>
      <c r="V63" s="131">
        <f t="shared" si="1"/>
        <v>0</v>
      </c>
      <c r="W63" s="131">
        <f t="shared" si="1"/>
        <v>0</v>
      </c>
      <c r="X63" s="131">
        <f t="shared" si="1"/>
        <v>0</v>
      </c>
      <c r="Y63" s="131">
        <f t="shared" si="1"/>
        <v>0</v>
      </c>
      <c r="Z63" s="131">
        <f>SUM(Z19,Z21,Z23,Z25,Z28,Z30,Z32,Z35,Z37,Z39,Z42,Z44,Z46,Z49,Z51,Z53,Z56,Z58)</f>
        <v>0</v>
      </c>
      <c r="AA63" s="210">
        <f>SUM(AA19,AA21,AA23,AA25,AA28,AA30,AA32,AA35,AA37,AA39,AA42,AA44,AA46,AA49,AA51,AA53,AA56,AA58,AA60)</f>
        <v>0</v>
      </c>
      <c r="AB63" s="211" t="e">
        <f>AA63/Z63</f>
        <v>#DIV/0!</v>
      </c>
    </row>
    <row r="64" spans="1:32" ht="24" customHeight="1" x14ac:dyDescent="0.5">
      <c r="B64" s="26"/>
      <c r="C64" s="26"/>
      <c r="D64" s="26"/>
      <c r="E64" s="26"/>
      <c r="F64" s="26"/>
      <c r="G64" s="212"/>
      <c r="H64" s="212"/>
      <c r="I64" s="213"/>
      <c r="J64" s="212"/>
      <c r="K64" s="212"/>
      <c r="L64" s="212"/>
      <c r="M64" s="212"/>
      <c r="N64" s="212"/>
      <c r="O64" s="214"/>
      <c r="P64" s="214"/>
      <c r="Q64" s="214"/>
      <c r="R64" s="160"/>
      <c r="S64" s="214"/>
      <c r="T64" s="214"/>
      <c r="U64" s="247" t="s">
        <v>5</v>
      </c>
      <c r="V64" s="248"/>
      <c r="W64" s="249"/>
      <c r="X64" s="215"/>
      <c r="Y64" s="215"/>
      <c r="Z64" s="216"/>
    </row>
    <row r="65" spans="2:25" ht="24" customHeight="1" thickBot="1" x14ac:dyDescent="0.55000000000000004">
      <c r="B65" s="156"/>
      <c r="C65" s="26"/>
      <c r="D65" s="26"/>
      <c r="E65" s="26"/>
      <c r="F65" s="26"/>
      <c r="G65" s="217"/>
      <c r="H65" s="217"/>
      <c r="I65" s="217"/>
      <c r="J65" s="217"/>
      <c r="K65" s="217"/>
      <c r="L65" s="217"/>
      <c r="M65" s="217"/>
      <c r="N65" s="217"/>
      <c r="O65" s="214"/>
      <c r="P65" s="214"/>
      <c r="Q65" s="214"/>
      <c r="R65" s="160"/>
      <c r="S65" s="214"/>
      <c r="T65" s="214"/>
      <c r="U65" s="250"/>
      <c r="V65" s="251"/>
      <c r="W65" s="252"/>
      <c r="X65" s="218"/>
      <c r="Y65" s="218"/>
    </row>
    <row r="66" spans="2:25" ht="29.25" customHeight="1" x14ac:dyDescent="0.5">
      <c r="B66" s="157"/>
      <c r="C66" s="26"/>
      <c r="D66" s="26"/>
      <c r="E66" s="26"/>
      <c r="F66" s="26"/>
      <c r="G66" s="219"/>
      <c r="H66" s="219"/>
      <c r="I66" s="219"/>
      <c r="J66" s="219"/>
      <c r="K66" s="219"/>
      <c r="L66" s="219"/>
      <c r="M66" s="219"/>
      <c r="N66" s="219"/>
      <c r="O66" s="220"/>
      <c r="P66" s="220"/>
      <c r="Q66" s="220"/>
      <c r="R66" s="160"/>
      <c r="S66" s="175"/>
      <c r="T66" s="160"/>
    </row>
    <row r="67" spans="2:25" x14ac:dyDescent="0.5">
      <c r="B67" s="26"/>
      <c r="C67" s="26"/>
      <c r="D67" s="26"/>
      <c r="E67" s="26"/>
      <c r="F67" s="26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75"/>
      <c r="T67" s="160"/>
    </row>
    <row r="68" spans="2:25" x14ac:dyDescent="0.5">
      <c r="B68" s="26"/>
      <c r="C68" s="26"/>
      <c r="D68" s="26"/>
      <c r="E68" s="26"/>
      <c r="F68" s="26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75"/>
      <c r="T68" s="160"/>
    </row>
    <row r="69" spans="2:25" x14ac:dyDescent="0.5">
      <c r="B69" s="26"/>
      <c r="C69" s="26"/>
      <c r="D69" s="26"/>
      <c r="E69" s="26"/>
      <c r="F69" s="26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75"/>
      <c r="T69" s="160"/>
    </row>
  </sheetData>
  <sheetProtection sheet="1" formatCells="0" formatColumns="0" formatRows="0"/>
  <mergeCells count="14">
    <mergeCell ref="O5:Q5"/>
    <mergeCell ref="O6:Q6"/>
    <mergeCell ref="Z13:AB13"/>
    <mergeCell ref="Z14:AB15"/>
    <mergeCell ref="L2:W2"/>
    <mergeCell ref="L3:M3"/>
    <mergeCell ref="K10:W10"/>
    <mergeCell ref="K11:W11"/>
    <mergeCell ref="U64:W65"/>
    <mergeCell ref="C13:C16"/>
    <mergeCell ref="E13:E16"/>
    <mergeCell ref="D13:D16"/>
    <mergeCell ref="B63:F63"/>
    <mergeCell ref="B13:B16"/>
  </mergeCells>
  <conditionalFormatting sqref="G15:Y15">
    <cfRule type="cellIs" dxfId="37" priority="10" operator="equal">
      <formula>"festivo"</formula>
    </cfRule>
  </conditionalFormatting>
  <conditionalFormatting sqref="G63:Y63">
    <cfRule type="cellIs" dxfId="36" priority="1" operator="greaterThan">
      <formula>G$17</formula>
    </cfRule>
  </conditionalFormatting>
  <conditionalFormatting sqref="Z19 Z21 Z23 Z25 Z28">
    <cfRule type="cellIs" dxfId="35" priority="14" stopIfTrue="1" operator="lessThan">
      <formula>$C19-1</formula>
    </cfRule>
    <cfRule type="cellIs" dxfId="34" priority="15" stopIfTrue="1" operator="greaterThan">
      <formula>$C19-1</formula>
    </cfRule>
  </conditionalFormatting>
  <conditionalFormatting sqref="Z30 Z32 Z35 Z37 Z39">
    <cfRule type="cellIs" dxfId="33" priority="12" stopIfTrue="1" operator="lessThan">
      <formula>$C30-1</formula>
    </cfRule>
    <cfRule type="cellIs" dxfId="32" priority="13" stopIfTrue="1" operator="greaterThan">
      <formula>$C30-1</formula>
    </cfRule>
  </conditionalFormatting>
  <conditionalFormatting sqref="Z42 Z44 Z46">
    <cfRule type="cellIs" dxfId="31" priority="8" stopIfTrue="1" operator="lessThan">
      <formula>$C42-1</formula>
    </cfRule>
    <cfRule type="cellIs" dxfId="30" priority="9" stopIfTrue="1" operator="greaterThan">
      <formula>$C42-1</formula>
    </cfRule>
  </conditionalFormatting>
  <conditionalFormatting sqref="Z49 Z51 Z53 Z56 Z58 Z60">
    <cfRule type="cellIs" dxfId="29" priority="6" stopIfTrue="1" operator="lessThan">
      <formula>$C49-1</formula>
    </cfRule>
    <cfRule type="cellIs" dxfId="28" priority="7" stopIfTrue="1" operator="greaterThan">
      <formula>$C49-1</formula>
    </cfRule>
  </conditionalFormatting>
  <dataValidations disablePrompts="1" count="7">
    <dataValidation type="whole" allowBlank="1" showInputMessage="1" showErrorMessage="1" sqref="N3" xr:uid="{87D28732-7FE0-4D30-A433-047102B8ABD8}">
      <formula1>1</formula1>
      <formula2>21</formula2>
    </dataValidation>
    <dataValidation type="list" allowBlank="1" showInputMessage="1" showErrorMessage="1" sqref="W5:W6 U5:U6" xr:uid="{588FFAB0-63CF-4804-8885-952CCC7831EC}">
      <formula1>ORARI</formula1>
    </dataValidation>
    <dataValidation type="list" allowBlank="1" showInputMessage="1" showErrorMessage="1" sqref="U3" xr:uid="{8A903381-4E45-44BC-883E-E2E47648DFDC}">
      <formula1>"terra,veloce"</formula1>
    </dataValidation>
    <dataValidation type="list" allowBlank="1" showInputMessage="1" showErrorMessage="1" sqref="O5" xr:uid="{FB93CB12-EB94-4441-9EE5-27DB84D1E463}">
      <formula1>MATCH_FORMAT</formula1>
    </dataValidation>
    <dataValidation type="list" allowBlank="1" showInputMessage="1" showErrorMessage="1" sqref="S5" xr:uid="{8724A262-B5A6-4D13-8859-56C26164612B}">
      <formula1>"1h, 1h15m,1h30m,2h"</formula1>
    </dataValidation>
    <dataValidation type="list" allowBlank="1" showInputMessage="1" showErrorMessage="1" sqref="W3" xr:uid="{ECCE564E-F298-4015-97DF-0C3CA6EDCE92}">
      <formula1>"all' aperto, al coperto"</formula1>
    </dataValidation>
    <dataValidation type="list" allowBlank="1" showInputMessage="1" showErrorMessage="1" sqref="G15:Y15" xr:uid="{D2C36FA1-3CB4-401D-B8C0-7E414D357B71}">
      <formula1>"feriale,festivo"</formula1>
    </dataValidation>
  </dataValidations>
  <hyperlinks>
    <hyperlink ref="G16" location="'IMPOSTA TURNI P'!A1" display="IMPOSTA" xr:uid="{BC964BCC-F315-4552-8136-415998CE1CA4}"/>
    <hyperlink ref="H16:Y16" location="'IMPOSTA TURNI P'!A1" display="IMPOSTA" xr:uid="{14761729-5FBE-483D-AEDA-91027C9CF5F9}"/>
  </hyperlinks>
  <pageMargins left="0.25" right="0.25" top="0.33" bottom="0.24" header="0.3" footer="0.3"/>
  <pageSetup paperSize="9" scale="27" orientation="landscape" r:id="rId1"/>
  <ignoredErrors>
    <ignoredError sqref="F48:F53 AB48:AB53 AB62:AB63 AB19:AB25 F19:F25 AB27:AB32 F27:F32 AB34:AB39 F34:F39 AB41:AB46 F41:F46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13C-31AC-42EA-A601-851CD1015B1C}">
  <sheetPr codeName="Foglio1">
    <tabColor rgb="FF92D050"/>
  </sheetPr>
  <dimension ref="A1:T20"/>
  <sheetViews>
    <sheetView zoomScaleNormal="100" workbookViewId="0">
      <selection activeCell="D9" sqref="D9"/>
    </sheetView>
  </sheetViews>
  <sheetFormatPr defaultColWidth="8.89453125" defaultRowHeight="14.4" x14ac:dyDescent="0.55000000000000004"/>
  <cols>
    <col min="1" max="1" width="15.3125" style="57" customWidth="1"/>
    <col min="2" max="18" width="8.89453125" style="58"/>
    <col min="19" max="16384" width="8.89453125" style="37"/>
  </cols>
  <sheetData>
    <row r="1" spans="1:20" ht="32.1" customHeight="1" x14ac:dyDescent="0.55000000000000004">
      <c r="A1" s="59" t="s">
        <v>53</v>
      </c>
      <c r="B1" s="60">
        <f>'UNDER-OVER P'!G63</f>
        <v>0</v>
      </c>
      <c r="C1" s="60">
        <f>'UNDER-OVER P'!H63</f>
        <v>0</v>
      </c>
      <c r="D1" s="60">
        <f>'UNDER-OVER P'!I63</f>
        <v>0</v>
      </c>
      <c r="E1" s="60">
        <f>'UNDER-OVER P'!J63</f>
        <v>0</v>
      </c>
      <c r="F1" s="60">
        <f>'UNDER-OVER P'!K63</f>
        <v>0</v>
      </c>
      <c r="G1" s="60">
        <f>'UNDER-OVER P'!L63</f>
        <v>0</v>
      </c>
      <c r="H1" s="60">
        <f>'UNDER-OVER P'!M63</f>
        <v>0</v>
      </c>
      <c r="I1" s="60">
        <f>'UNDER-OVER P'!N63</f>
        <v>0</v>
      </c>
      <c r="J1" s="60">
        <f>'UNDER-OVER P'!O63</f>
        <v>0</v>
      </c>
      <c r="K1" s="60">
        <f>'UNDER-OVER P'!P63</f>
        <v>0</v>
      </c>
      <c r="L1" s="60">
        <f>'UNDER-OVER P'!Q63</f>
        <v>0</v>
      </c>
      <c r="M1" s="60">
        <f>'UNDER-OVER P'!R63</f>
        <v>0</v>
      </c>
      <c r="N1" s="60">
        <f>'UNDER-OVER P'!S63</f>
        <v>0</v>
      </c>
      <c r="O1" s="60">
        <f>'UNDER-OVER P'!T63</f>
        <v>0</v>
      </c>
      <c r="P1" s="60">
        <f>'UNDER-OVER P'!U63</f>
        <v>0</v>
      </c>
      <c r="Q1" s="60">
        <f>'UNDER-OVER P'!V63</f>
        <v>0</v>
      </c>
      <c r="R1" s="60">
        <f>'UNDER-OVER P'!W63</f>
        <v>0</v>
      </c>
      <c r="S1" s="60">
        <f>'UNDER-OVER P'!X63</f>
        <v>0</v>
      </c>
      <c r="T1" s="60">
        <f>'UNDER-OVER P'!Y63</f>
        <v>0</v>
      </c>
    </row>
    <row r="2" spans="1:20" ht="15.3" x14ac:dyDescent="0.55000000000000004">
      <c r="A2" s="61" t="s">
        <v>52</v>
      </c>
      <c r="B2" s="62">
        <f t="shared" ref="B2:R2" si="0">SUM(B6:B20)</f>
        <v>0</v>
      </c>
      <c r="C2" s="62">
        <f t="shared" si="0"/>
        <v>0</v>
      </c>
      <c r="D2" s="62">
        <f>SUM(D6:D20)</f>
        <v>0</v>
      </c>
      <c r="E2" s="62">
        <f t="shared" ref="E2:I2" si="1">SUM(E6:E20)</f>
        <v>0</v>
      </c>
      <c r="F2" s="62">
        <f t="shared" si="1"/>
        <v>0</v>
      </c>
      <c r="G2" s="62">
        <f t="shared" si="1"/>
        <v>0</v>
      </c>
      <c r="H2" s="62">
        <f t="shared" si="1"/>
        <v>0</v>
      </c>
      <c r="I2" s="62">
        <f t="shared" si="1"/>
        <v>0</v>
      </c>
      <c r="J2" s="62">
        <f t="shared" si="0"/>
        <v>0</v>
      </c>
      <c r="K2" s="62">
        <f t="shared" si="0"/>
        <v>0</v>
      </c>
      <c r="L2" s="62">
        <f t="shared" si="0"/>
        <v>0</v>
      </c>
      <c r="M2" s="62">
        <f t="shared" si="0"/>
        <v>0</v>
      </c>
      <c r="N2" s="62">
        <f t="shared" si="0"/>
        <v>0</v>
      </c>
      <c r="O2" s="62">
        <f t="shared" si="0"/>
        <v>0</v>
      </c>
      <c r="P2" s="62">
        <f t="shared" si="0"/>
        <v>0</v>
      </c>
      <c r="Q2" s="62">
        <f t="shared" si="0"/>
        <v>0</v>
      </c>
      <c r="R2" s="62">
        <f t="shared" si="0"/>
        <v>0</v>
      </c>
      <c r="S2" s="62">
        <f t="shared" ref="S2:T2" si="2">SUM(S6:S20)</f>
        <v>0</v>
      </c>
      <c r="T2" s="63">
        <f t="shared" si="2"/>
        <v>0</v>
      </c>
    </row>
    <row r="3" spans="1:20" ht="18.899999999999999" customHeight="1" x14ac:dyDescent="0.55000000000000004">
      <c r="A3" s="64" t="s">
        <v>37</v>
      </c>
      <c r="B3" s="65" t="str">
        <f>'UNDER-OVER P'!G13</f>
        <v>gg/mm</v>
      </c>
      <c r="C3" s="65" t="str">
        <f>'UNDER-OVER P'!H13</f>
        <v>gg/mm</v>
      </c>
      <c r="D3" s="65" t="str">
        <f>'UNDER-OVER P'!I13</f>
        <v>gg/mm</v>
      </c>
      <c r="E3" s="65" t="str">
        <f>'UNDER-OVER P'!J13</f>
        <v>gg/mm</v>
      </c>
      <c r="F3" s="65" t="str">
        <f>'UNDER-OVER P'!K13</f>
        <v>gg/mm</v>
      </c>
      <c r="G3" s="65" t="str">
        <f>'UNDER-OVER P'!L13</f>
        <v>gg/mm</v>
      </c>
      <c r="H3" s="65" t="str">
        <f>'UNDER-OVER P'!M13</f>
        <v>gg/mm</v>
      </c>
      <c r="I3" s="65" t="str">
        <f>'UNDER-OVER P'!N13</f>
        <v>gg/mm</v>
      </c>
      <c r="J3" s="65" t="str">
        <f>'UNDER-OVER P'!O13</f>
        <v>gg/mm</v>
      </c>
      <c r="K3" s="65" t="str">
        <f>'UNDER-OVER P'!P13</f>
        <v>gg/mm</v>
      </c>
      <c r="L3" s="65" t="str">
        <f>'UNDER-OVER P'!Q13</f>
        <v>gg/mm</v>
      </c>
      <c r="M3" s="65" t="str">
        <f>'UNDER-OVER P'!R13</f>
        <v>gg/mm</v>
      </c>
      <c r="N3" s="65" t="str">
        <f>'UNDER-OVER P'!S13</f>
        <v>gg/mm</v>
      </c>
      <c r="O3" s="65" t="str">
        <f>'UNDER-OVER P'!T13</f>
        <v>gg/mm</v>
      </c>
      <c r="P3" s="65" t="str">
        <f>'UNDER-OVER P'!U13</f>
        <v>gg/mm</v>
      </c>
      <c r="Q3" s="65" t="str">
        <f>'UNDER-OVER P'!V13</f>
        <v>gg/mm</v>
      </c>
      <c r="R3" s="65" t="str">
        <f>'UNDER-OVER P'!W13</f>
        <v>gg/mm</v>
      </c>
      <c r="S3" s="113" t="str">
        <f>'UNDER-OVER P'!X13</f>
        <v>gg/mm</v>
      </c>
      <c r="T3" s="113" t="str">
        <f>'UNDER-OVER P'!Y13</f>
        <v>gg/mm</v>
      </c>
    </row>
    <row r="4" spans="1:20" ht="18" customHeight="1" x14ac:dyDescent="0.55000000000000004">
      <c r="A4" s="64" t="s">
        <v>38</v>
      </c>
      <c r="B4" s="122" t="str">
        <f>'UNDER-OVER P'!G14</f>
        <v/>
      </c>
      <c r="C4" s="122" t="str">
        <f>'UNDER-OVER P'!H14</f>
        <v/>
      </c>
      <c r="D4" s="122" t="str">
        <f>'UNDER-OVER P'!I14</f>
        <v/>
      </c>
      <c r="E4" s="122" t="str">
        <f>'UNDER-OVER P'!J14</f>
        <v/>
      </c>
      <c r="F4" s="122" t="str">
        <f>'UNDER-OVER P'!K14</f>
        <v/>
      </c>
      <c r="G4" s="122" t="str">
        <f>'UNDER-OVER P'!L14</f>
        <v/>
      </c>
      <c r="H4" s="122" t="str">
        <f>'UNDER-OVER P'!M14</f>
        <v/>
      </c>
      <c r="I4" s="122" t="str">
        <f>'UNDER-OVER P'!N14</f>
        <v/>
      </c>
      <c r="J4" s="122" t="str">
        <f>'UNDER-OVER P'!O14</f>
        <v/>
      </c>
      <c r="K4" s="122" t="str">
        <f>'UNDER-OVER P'!P14</f>
        <v/>
      </c>
      <c r="L4" s="122" t="str">
        <f>'UNDER-OVER P'!Q14</f>
        <v/>
      </c>
      <c r="M4" s="122" t="str">
        <f>'UNDER-OVER P'!R14</f>
        <v/>
      </c>
      <c r="N4" s="122" t="str">
        <f>'UNDER-OVER P'!S14</f>
        <v/>
      </c>
      <c r="O4" s="122" t="str">
        <f>'UNDER-OVER P'!T14</f>
        <v/>
      </c>
      <c r="P4" s="122" t="str">
        <f>'UNDER-OVER P'!U14</f>
        <v/>
      </c>
      <c r="Q4" s="122" t="str">
        <f>'UNDER-OVER P'!V14</f>
        <v/>
      </c>
      <c r="R4" s="122" t="str">
        <f>'UNDER-OVER P'!W14</f>
        <v/>
      </c>
      <c r="S4" s="122" t="str">
        <f>'UNDER-OVER P'!X14</f>
        <v/>
      </c>
      <c r="T4" s="122" t="str">
        <f>'UNDER-OVER P'!Y14</f>
        <v/>
      </c>
    </row>
    <row r="5" spans="1:20" ht="17.100000000000001" customHeight="1" thickBot="1" x14ac:dyDescent="0.6">
      <c r="A5" s="66" t="s">
        <v>39</v>
      </c>
      <c r="B5" s="67">
        <f>'UNDER-OVER P'!G15</f>
        <v>0</v>
      </c>
      <c r="C5" s="67">
        <f>'UNDER-OVER P'!H15</f>
        <v>0</v>
      </c>
      <c r="D5" s="67">
        <f>'UNDER-OVER P'!I15</f>
        <v>0</v>
      </c>
      <c r="E5" s="67">
        <f>'UNDER-OVER P'!J15</f>
        <v>0</v>
      </c>
      <c r="F5" s="67">
        <f>'UNDER-OVER P'!K15</f>
        <v>0</v>
      </c>
      <c r="G5" s="67">
        <f>'UNDER-OVER P'!L15</f>
        <v>0</v>
      </c>
      <c r="H5" s="67">
        <f>'UNDER-OVER P'!M15</f>
        <v>0</v>
      </c>
      <c r="I5" s="67">
        <f>'UNDER-OVER P'!N15</f>
        <v>0</v>
      </c>
      <c r="J5" s="67">
        <f>'UNDER-OVER P'!O15</f>
        <v>0</v>
      </c>
      <c r="K5" s="67">
        <f>'UNDER-OVER P'!P15</f>
        <v>0</v>
      </c>
      <c r="L5" s="67">
        <f>'UNDER-OVER P'!Q15</f>
        <v>0</v>
      </c>
      <c r="M5" s="67">
        <f>'UNDER-OVER P'!R15</f>
        <v>0</v>
      </c>
      <c r="N5" s="67">
        <f>'UNDER-OVER P'!S15</f>
        <v>0</v>
      </c>
      <c r="O5" s="67">
        <f>'UNDER-OVER P'!T15</f>
        <v>0</v>
      </c>
      <c r="P5" s="67">
        <f>'UNDER-OVER P'!U15</f>
        <v>0</v>
      </c>
      <c r="Q5" s="67">
        <f>'UNDER-OVER P'!V15</f>
        <v>0</v>
      </c>
      <c r="R5" s="67">
        <f>'UNDER-OVER P'!W15</f>
        <v>0</v>
      </c>
      <c r="S5" s="67">
        <f>'UNDER-OVER P'!X15</f>
        <v>0</v>
      </c>
      <c r="T5" s="119">
        <f>'UNDER-OVER P'!Y15</f>
        <v>0</v>
      </c>
    </row>
    <row r="6" spans="1:20" ht="15.3" x14ac:dyDescent="0.55000000000000004">
      <c r="A6" s="55" t="s">
        <v>54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8"/>
      <c r="T6" s="78"/>
    </row>
    <row r="7" spans="1:20" ht="15.3" x14ac:dyDescent="0.55000000000000004">
      <c r="A7" s="56" t="s">
        <v>54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76"/>
    </row>
    <row r="8" spans="1:20" ht="15.3" x14ac:dyDescent="0.55000000000000004">
      <c r="A8" s="56" t="s">
        <v>54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6"/>
      <c r="T8" s="76"/>
    </row>
    <row r="9" spans="1:20" ht="15.3" x14ac:dyDescent="0.55000000000000004">
      <c r="A9" s="56" t="s">
        <v>54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  <c r="T9" s="76"/>
    </row>
    <row r="10" spans="1:20" ht="15.3" x14ac:dyDescent="0.55000000000000004">
      <c r="A10" s="56" t="s">
        <v>54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76"/>
    </row>
    <row r="11" spans="1:20" ht="15.3" x14ac:dyDescent="0.55000000000000004">
      <c r="A11" s="56" t="s">
        <v>54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6"/>
    </row>
    <row r="12" spans="1:20" ht="15.3" x14ac:dyDescent="0.55000000000000004">
      <c r="A12" s="56" t="s">
        <v>54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76"/>
    </row>
    <row r="13" spans="1:20" ht="15.3" x14ac:dyDescent="0.55000000000000004">
      <c r="A13" s="56" t="s">
        <v>54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  <c r="T13" s="76"/>
    </row>
    <row r="14" spans="1:20" ht="15.3" x14ac:dyDescent="0.55000000000000004">
      <c r="A14" s="56" t="s">
        <v>54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  <c r="T14" s="76"/>
    </row>
    <row r="15" spans="1:20" ht="15.3" x14ac:dyDescent="0.55000000000000004">
      <c r="A15" s="56" t="s">
        <v>54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6"/>
      <c r="T15" s="76"/>
    </row>
    <row r="16" spans="1:20" ht="15.3" x14ac:dyDescent="0.55000000000000004">
      <c r="A16" s="56" t="s">
        <v>54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  <c r="T16" s="76"/>
    </row>
    <row r="17" spans="1:20" ht="15.3" x14ac:dyDescent="0.55000000000000004">
      <c r="A17" s="56" t="s">
        <v>54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  <c r="T17" s="76"/>
    </row>
    <row r="18" spans="1:20" ht="15.3" x14ac:dyDescent="0.55000000000000004">
      <c r="A18" s="56" t="s">
        <v>54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76"/>
    </row>
    <row r="19" spans="1:20" ht="15.3" x14ac:dyDescent="0.55000000000000004">
      <c r="A19" s="56" t="s">
        <v>54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76"/>
    </row>
    <row r="20" spans="1:20" ht="15.3" x14ac:dyDescent="0.55000000000000004">
      <c r="A20" s="56" t="s">
        <v>54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76"/>
    </row>
  </sheetData>
  <sheetProtection sheet="1" formatCells="0" formatColumns="0" formatRows="0"/>
  <conditionalFormatting sqref="B2:T2">
    <cfRule type="cellIs" dxfId="27" priority="1" operator="lessThan">
      <formula>B$1</formula>
    </cfRule>
  </conditionalFormatting>
  <conditionalFormatting sqref="B5:T5">
    <cfRule type="cellIs" dxfId="26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C93B-4EEF-4EDA-AE65-BB8BFD3EF297}">
  <sheetPr codeName="Foglio26">
    <tabColor rgb="FF92D050"/>
    <pageSetUpPr fitToPage="1"/>
  </sheetPr>
  <dimension ref="B1:AB61"/>
  <sheetViews>
    <sheetView topLeftCell="A20" zoomScale="50" zoomScaleNormal="50" zoomScaleSheetLayoutView="30" workbookViewId="0">
      <selection activeCell="B5" sqref="B5"/>
    </sheetView>
  </sheetViews>
  <sheetFormatPr defaultColWidth="9.1015625" defaultRowHeight="19.8" x14ac:dyDescent="0.65"/>
  <cols>
    <col min="1" max="1" width="7.41796875" style="1" customWidth="1"/>
    <col min="2" max="2" width="34.1015625" style="1" customWidth="1"/>
    <col min="3" max="3" width="17.68359375" style="1" customWidth="1"/>
    <col min="4" max="4" width="21.5234375" style="1" customWidth="1"/>
    <col min="5" max="5" width="8.68359375" style="1" customWidth="1"/>
    <col min="6" max="6" width="16.20703125" style="1" customWidth="1"/>
    <col min="7" max="10" width="19.5234375" style="1" hidden="1" customWidth="1"/>
    <col min="11" max="17" width="19.5234375" style="1" customWidth="1"/>
    <col min="18" max="18" width="19.5234375" style="2" customWidth="1"/>
    <col min="19" max="19" width="19.5234375" style="36" customWidth="1"/>
    <col min="20" max="21" width="19.5234375" style="1" customWidth="1"/>
    <col min="22" max="22" width="22.89453125" style="1" customWidth="1"/>
    <col min="23" max="23" width="19.5234375" style="1" customWidth="1"/>
    <col min="24" max="25" width="19.5234375" style="1" hidden="1" customWidth="1"/>
    <col min="26" max="26" width="14.5234375" style="1" customWidth="1"/>
    <col min="27" max="27" width="11.41796875" style="1" customWidth="1"/>
    <col min="28" max="28" width="16.41796875" style="1" customWidth="1"/>
    <col min="29" max="16384" width="9.1015625" style="1"/>
  </cols>
  <sheetData>
    <row r="1" spans="2:28" ht="20.100000000000001" thickBot="1" x14ac:dyDescent="0.7"/>
    <row r="2" spans="2:28" s="21" customFormat="1" ht="49.8" customHeight="1" x14ac:dyDescent="0.45">
      <c r="H2" s="93"/>
      <c r="I2" s="93"/>
      <c r="J2" s="93"/>
      <c r="K2" s="93"/>
      <c r="L2" s="305" t="s">
        <v>47</v>
      </c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7"/>
    </row>
    <row r="3" spans="2:28" s="21" customFormat="1" ht="26.4" customHeight="1" x14ac:dyDescent="0.45">
      <c r="J3" s="92"/>
      <c r="L3" s="292" t="s">
        <v>33</v>
      </c>
      <c r="M3" s="293"/>
      <c r="N3" s="48">
        <v>11</v>
      </c>
      <c r="P3" s="99" t="s">
        <v>14</v>
      </c>
      <c r="Q3" s="48">
        <v>4</v>
      </c>
      <c r="R3" s="99" t="s">
        <v>103</v>
      </c>
      <c r="S3" s="48"/>
      <c r="T3" s="99" t="s">
        <v>13</v>
      </c>
      <c r="U3" s="48" t="s">
        <v>43</v>
      </c>
      <c r="V3" s="99" t="s">
        <v>15</v>
      </c>
      <c r="W3" s="117" t="s">
        <v>41</v>
      </c>
    </row>
    <row r="4" spans="2:28" s="21" customFormat="1" ht="15" x14ac:dyDescent="0.45">
      <c r="G4" s="92"/>
      <c r="H4" s="92"/>
      <c r="I4" s="92"/>
      <c r="J4" s="92"/>
      <c r="L4" s="51"/>
      <c r="N4" s="92"/>
      <c r="O4" s="92"/>
      <c r="P4" s="92"/>
      <c r="R4" s="92"/>
      <c r="S4" s="92"/>
      <c r="T4" s="92"/>
      <c r="U4" s="92"/>
      <c r="V4" s="92"/>
      <c r="W4" s="100"/>
    </row>
    <row r="5" spans="2:28" s="21" customFormat="1" ht="25.2" customHeight="1" x14ac:dyDescent="0.45">
      <c r="G5" s="92"/>
      <c r="H5" s="92"/>
      <c r="I5" s="92"/>
      <c r="J5" s="92"/>
      <c r="L5" s="51"/>
      <c r="N5" s="99" t="s">
        <v>45</v>
      </c>
      <c r="O5" s="295" t="s">
        <v>29</v>
      </c>
      <c r="P5" s="296"/>
      <c r="Q5" s="297"/>
      <c r="R5" s="99" t="s">
        <v>58</v>
      </c>
      <c r="S5" s="48" t="s">
        <v>82</v>
      </c>
      <c r="T5" s="99" t="s">
        <v>59</v>
      </c>
      <c r="U5" s="49">
        <v>0.5625</v>
      </c>
      <c r="V5" s="99" t="s">
        <v>61</v>
      </c>
      <c r="W5" s="118">
        <v>0.85416666666666696</v>
      </c>
    </row>
    <row r="6" spans="2:28" s="21" customFormat="1" ht="25.2" customHeight="1" x14ac:dyDescent="0.45">
      <c r="G6" s="92"/>
      <c r="H6" s="92"/>
      <c r="I6" s="92"/>
      <c r="J6" s="92"/>
      <c r="L6" s="51"/>
      <c r="N6" s="99"/>
      <c r="O6" s="298"/>
      <c r="P6" s="298"/>
      <c r="Q6" s="298"/>
      <c r="R6" s="99"/>
      <c r="S6" s="116"/>
      <c r="T6" s="99" t="s">
        <v>60</v>
      </c>
      <c r="U6" s="49">
        <v>0.39583333333333298</v>
      </c>
      <c r="V6" s="99" t="s">
        <v>62</v>
      </c>
      <c r="W6" s="118">
        <v>0.79166666666666696</v>
      </c>
    </row>
    <row r="7" spans="2:28" s="21" customFormat="1" ht="14.1" thickBot="1" x14ac:dyDescent="0.5"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</row>
    <row r="8" spans="2:28" s="21" customFormat="1" x14ac:dyDescent="0.65">
      <c r="R8" s="22"/>
      <c r="S8" s="34"/>
    </row>
    <row r="9" spans="2:28" s="21" customFormat="1" x14ac:dyDescent="0.65">
      <c r="R9" s="22"/>
      <c r="S9" s="34"/>
    </row>
    <row r="10" spans="2:28" s="21" customFormat="1" ht="60" customHeight="1" x14ac:dyDescent="0.45">
      <c r="E10" s="98"/>
      <c r="F10" s="98"/>
      <c r="G10" s="98"/>
      <c r="H10" s="98"/>
      <c r="I10" s="98"/>
      <c r="J10" s="98"/>
      <c r="K10" s="294" t="s">
        <v>73</v>
      </c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</row>
    <row r="11" spans="2:28" s="21" customFormat="1" ht="60.9" customHeight="1" x14ac:dyDescent="0.45">
      <c r="B11" s="41"/>
      <c r="E11" s="102"/>
      <c r="F11" s="102"/>
      <c r="G11" s="102"/>
      <c r="H11" s="102"/>
      <c r="I11" s="102"/>
      <c r="J11" s="102"/>
      <c r="K11" s="317" t="s">
        <v>84</v>
      </c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</row>
    <row r="12" spans="2:28" ht="27" customHeight="1" thickBot="1" x14ac:dyDescent="0.7">
      <c r="B12" s="4"/>
    </row>
    <row r="13" spans="2:28" ht="42" customHeight="1" thickBot="1" x14ac:dyDescent="0.5">
      <c r="B13" s="302" t="s">
        <v>57</v>
      </c>
      <c r="C13" s="318" t="s">
        <v>78</v>
      </c>
      <c r="D13" s="324" t="s">
        <v>98</v>
      </c>
      <c r="E13" s="321" t="s">
        <v>36</v>
      </c>
      <c r="F13" s="43" t="s">
        <v>48</v>
      </c>
      <c r="G13" s="5" t="s">
        <v>97</v>
      </c>
      <c r="H13" s="5" t="s">
        <v>97</v>
      </c>
      <c r="I13" s="5" t="s">
        <v>97</v>
      </c>
      <c r="J13" s="5" t="s">
        <v>97</v>
      </c>
      <c r="K13" s="5" t="s">
        <v>97</v>
      </c>
      <c r="L13" s="5" t="s">
        <v>97</v>
      </c>
      <c r="M13" s="5">
        <v>45330</v>
      </c>
      <c r="N13" s="5">
        <v>45331</v>
      </c>
      <c r="O13" s="5">
        <v>45332</v>
      </c>
      <c r="P13" s="5">
        <v>45333</v>
      </c>
      <c r="Q13" s="5">
        <v>45334</v>
      </c>
      <c r="R13" s="5">
        <v>45335</v>
      </c>
      <c r="S13" s="5">
        <v>45336</v>
      </c>
      <c r="T13" s="5">
        <v>45337</v>
      </c>
      <c r="U13" s="5">
        <v>45338</v>
      </c>
      <c r="V13" s="5">
        <v>45339</v>
      </c>
      <c r="W13" s="5">
        <v>45340</v>
      </c>
      <c r="X13" s="120" t="s">
        <v>97</v>
      </c>
      <c r="Y13" s="120" t="s">
        <v>97</v>
      </c>
      <c r="Z13" s="308" t="s">
        <v>0</v>
      </c>
      <c r="AA13" s="309"/>
      <c r="AB13" s="310"/>
    </row>
    <row r="14" spans="2:28" ht="42" customHeight="1" x14ac:dyDescent="0.45">
      <c r="B14" s="303"/>
      <c r="C14" s="319"/>
      <c r="D14" s="325"/>
      <c r="E14" s="322"/>
      <c r="F14" s="44" t="s">
        <v>49</v>
      </c>
      <c r="G14" s="121" t="str">
        <f>IF(G13="gg/mm","",(IF(G13="","",G13)))</f>
        <v/>
      </c>
      <c r="H14" s="121" t="str">
        <f t="shared" ref="H14:Y14" si="0">IF(H13="gg/mm","",(IF(H13="","",H13)))</f>
        <v/>
      </c>
      <c r="I14" s="121" t="str">
        <f t="shared" si="0"/>
        <v/>
      </c>
      <c r="J14" s="121" t="str">
        <f t="shared" si="0"/>
        <v/>
      </c>
      <c r="K14" s="121" t="str">
        <f t="shared" si="0"/>
        <v/>
      </c>
      <c r="L14" s="121" t="str">
        <f t="shared" si="0"/>
        <v/>
      </c>
      <c r="M14" s="121">
        <f t="shared" si="0"/>
        <v>45330</v>
      </c>
      <c r="N14" s="121">
        <f t="shared" si="0"/>
        <v>45331</v>
      </c>
      <c r="O14" s="121">
        <f t="shared" si="0"/>
        <v>45332</v>
      </c>
      <c r="P14" s="121">
        <f t="shared" si="0"/>
        <v>45333</v>
      </c>
      <c r="Q14" s="121">
        <f t="shared" si="0"/>
        <v>45334</v>
      </c>
      <c r="R14" s="121">
        <f t="shared" si="0"/>
        <v>45335</v>
      </c>
      <c r="S14" s="121">
        <f t="shared" si="0"/>
        <v>45336</v>
      </c>
      <c r="T14" s="121">
        <f t="shared" si="0"/>
        <v>45337</v>
      </c>
      <c r="U14" s="121">
        <f t="shared" si="0"/>
        <v>45338</v>
      </c>
      <c r="V14" s="121">
        <f t="shared" si="0"/>
        <v>45339</v>
      </c>
      <c r="W14" s="121">
        <f t="shared" si="0"/>
        <v>45340</v>
      </c>
      <c r="X14" s="121" t="str">
        <f t="shared" si="0"/>
        <v/>
      </c>
      <c r="Y14" s="121" t="str">
        <f t="shared" si="0"/>
        <v/>
      </c>
      <c r="Z14" s="311" t="s">
        <v>56</v>
      </c>
      <c r="AA14" s="312"/>
      <c r="AB14" s="313"/>
    </row>
    <row r="15" spans="2:28" ht="42" customHeight="1" thickBot="1" x14ac:dyDescent="0.5">
      <c r="B15" s="303"/>
      <c r="C15" s="319"/>
      <c r="D15" s="325"/>
      <c r="E15" s="322"/>
      <c r="F15" s="44" t="s">
        <v>50</v>
      </c>
      <c r="G15" s="54"/>
      <c r="H15" s="54"/>
      <c r="I15" s="54"/>
      <c r="J15" s="54"/>
      <c r="K15" s="54"/>
      <c r="L15" s="54"/>
      <c r="M15" s="54" t="s">
        <v>34</v>
      </c>
      <c r="N15" s="54" t="s">
        <v>34</v>
      </c>
      <c r="O15" s="54" t="s">
        <v>34</v>
      </c>
      <c r="P15" s="54" t="s">
        <v>35</v>
      </c>
      <c r="Q15" s="54" t="s">
        <v>34</v>
      </c>
      <c r="R15" s="54" t="s">
        <v>34</v>
      </c>
      <c r="S15" s="54" t="s">
        <v>34</v>
      </c>
      <c r="T15" s="54" t="s">
        <v>34</v>
      </c>
      <c r="U15" s="54" t="s">
        <v>34</v>
      </c>
      <c r="V15" s="54" t="s">
        <v>34</v>
      </c>
      <c r="W15" s="125" t="s">
        <v>35</v>
      </c>
      <c r="X15" s="126"/>
      <c r="Y15" s="54"/>
      <c r="Z15" s="314"/>
      <c r="AA15" s="315"/>
      <c r="AB15" s="316"/>
    </row>
    <row r="16" spans="2:28" ht="47.25" customHeight="1" thickBot="1" x14ac:dyDescent="0.5">
      <c r="B16" s="304"/>
      <c r="C16" s="320"/>
      <c r="D16" s="326"/>
      <c r="E16" s="323"/>
      <c r="F16" s="53" t="s">
        <v>51</v>
      </c>
      <c r="G16" s="73" t="s">
        <v>55</v>
      </c>
      <c r="H16" s="73" t="s">
        <v>55</v>
      </c>
      <c r="I16" s="73" t="s">
        <v>55</v>
      </c>
      <c r="J16" s="73" t="s">
        <v>55</v>
      </c>
      <c r="K16" s="73" t="s">
        <v>55</v>
      </c>
      <c r="L16" s="73" t="s">
        <v>55</v>
      </c>
      <c r="M16" s="73" t="s">
        <v>55</v>
      </c>
      <c r="N16" s="73" t="s">
        <v>55</v>
      </c>
      <c r="O16" s="73" t="s">
        <v>55</v>
      </c>
      <c r="P16" s="73" t="s">
        <v>55</v>
      </c>
      <c r="Q16" s="73" t="s">
        <v>55</v>
      </c>
      <c r="R16" s="73" t="s">
        <v>55</v>
      </c>
      <c r="S16" s="73" t="s">
        <v>55</v>
      </c>
      <c r="T16" s="73" t="s">
        <v>55</v>
      </c>
      <c r="U16" s="73" t="s">
        <v>55</v>
      </c>
      <c r="V16" s="73" t="s">
        <v>55</v>
      </c>
      <c r="W16" s="73" t="s">
        <v>55</v>
      </c>
      <c r="X16" s="73" t="s">
        <v>55</v>
      </c>
      <c r="Y16" s="73" t="s">
        <v>55</v>
      </c>
      <c r="Z16" s="15" t="s">
        <v>2</v>
      </c>
      <c r="AA16" s="16" t="s">
        <v>1</v>
      </c>
      <c r="AB16" s="17"/>
    </row>
    <row r="17" spans="2:28" ht="47.25" customHeight="1" x14ac:dyDescent="0.45">
      <c r="B17" s="106"/>
      <c r="C17" s="107"/>
      <c r="D17" s="107"/>
      <c r="E17" s="108"/>
      <c r="F17" s="52" t="s">
        <v>40</v>
      </c>
      <c r="G17" s="42">
        <f>IF('Es. IMPOSTA TURNI giovanile P '!B2&gt;0,'Es. IMPOSTA TURNI giovanile P '!B2,0)</f>
        <v>0</v>
      </c>
      <c r="H17" s="42">
        <f>IF('Es. IMPOSTA TURNI giovanile P '!C2&gt;0,'Es. IMPOSTA TURNI giovanile P '!C2,0)</f>
        <v>0</v>
      </c>
      <c r="I17" s="42">
        <f>IF('Es. IMPOSTA TURNI giovanile P '!D2&gt;0,'Es. IMPOSTA TURNI giovanile P '!D2,0)</f>
        <v>0</v>
      </c>
      <c r="J17" s="42">
        <f>IF('Es. IMPOSTA TURNI giovanile P '!E2&gt;0,'Es. IMPOSTA TURNI giovanile P '!E2,0)</f>
        <v>0</v>
      </c>
      <c r="K17" s="42">
        <f>IF('Es. IMPOSTA TURNI giovanile P '!F2&gt;0,'Es. IMPOSTA TURNI giovanile P '!F2,0)</f>
        <v>0</v>
      </c>
      <c r="L17" s="42">
        <f>IF('Es. IMPOSTA TURNI giovanile P '!G2&gt;0,'Es. IMPOSTA TURNI giovanile P '!G2,0)</f>
        <v>0</v>
      </c>
      <c r="M17" s="42">
        <f>IF('Es. IMPOSTA TURNI giovanile P '!H2&gt;0,'Es. IMPOSTA TURNI giovanile P '!H2,0)</f>
        <v>7</v>
      </c>
      <c r="N17" s="42">
        <f>IF('Es. IMPOSTA TURNI giovanile P '!I2&gt;0,'Es. IMPOSTA TURNI giovanile P '!I2,0)</f>
        <v>13</v>
      </c>
      <c r="O17" s="42">
        <f>IF('Es. IMPOSTA TURNI giovanile P '!J2&gt;0,'Es. IMPOSTA TURNI giovanile P '!J2,0)</f>
        <v>20</v>
      </c>
      <c r="P17" s="42">
        <f>IF('Es. IMPOSTA TURNI giovanile P '!K2&gt;0,'Es. IMPOSTA TURNI giovanile P '!K2,0)</f>
        <v>30</v>
      </c>
      <c r="Q17" s="42">
        <f>IF('Es. IMPOSTA TURNI giovanile P '!L2&gt;0,'Es. IMPOSTA TURNI giovanile P '!L2,0)</f>
        <v>24</v>
      </c>
      <c r="R17" s="42">
        <f>IF('Es. IMPOSTA TURNI giovanile P '!M2&gt;0,'Es. IMPOSTA TURNI giovanile P '!M2,0)</f>
        <v>23</v>
      </c>
      <c r="S17" s="42">
        <f>IF('Es. IMPOSTA TURNI giovanile P '!N2&gt;0,'Es. IMPOSTA TURNI giovanile P '!N2,0)</f>
        <v>24</v>
      </c>
      <c r="T17" s="42">
        <f>IF('Es. IMPOSTA TURNI giovanile P '!O2&gt;0,'Es. IMPOSTA TURNI giovanile P '!O2,0)</f>
        <v>24</v>
      </c>
      <c r="U17" s="42">
        <f>IF('Es. IMPOSTA TURNI giovanile P '!P2&gt;0,'Es. IMPOSTA TURNI giovanile P '!P2,0)</f>
        <v>12</v>
      </c>
      <c r="V17" s="42">
        <f>IF('Es. IMPOSTA TURNI giovanile P '!Q2&gt;0,'Es. IMPOSTA TURNI giovanile P '!Q2,0)</f>
        <v>7</v>
      </c>
      <c r="W17" s="42">
        <f>IF('Es. IMPOSTA TURNI giovanile P '!R2&gt;0,'Es. IMPOSTA TURNI giovanile P '!R2,0)</f>
        <v>4</v>
      </c>
      <c r="X17" s="42">
        <f>IF('Es. IMPOSTA TURNI giovanile P '!S2&gt;0,'Es. IMPOSTA TURNI giovanile P '!S2,0)</f>
        <v>0</v>
      </c>
      <c r="Y17" s="42">
        <f>IF('Es. IMPOSTA TURNI giovanile P '!T2&gt;0,'Es. IMPOSTA TURNI giovanile P '!T2,0)</f>
        <v>0</v>
      </c>
      <c r="Z17" s="81"/>
      <c r="AA17" s="79"/>
      <c r="AB17" s="82"/>
    </row>
    <row r="18" spans="2:28" ht="64.5" customHeight="1" x14ac:dyDescent="0.65">
      <c r="B18" s="91" t="s">
        <v>69</v>
      </c>
      <c r="C18" s="86"/>
      <c r="D18" s="86"/>
      <c r="E18" s="6"/>
      <c r="F18" s="6"/>
      <c r="G18" s="110"/>
      <c r="H18" s="110"/>
      <c r="I18" s="110"/>
      <c r="J18" s="110"/>
      <c r="K18" s="110"/>
      <c r="L18" s="110"/>
      <c r="M18" s="110"/>
      <c r="N18" s="110" t="s">
        <v>65</v>
      </c>
      <c r="O18" s="110" t="s">
        <v>12</v>
      </c>
      <c r="P18" s="110" t="s">
        <v>11</v>
      </c>
      <c r="Q18" s="111"/>
      <c r="R18" s="111" t="s">
        <v>10</v>
      </c>
      <c r="S18" s="111"/>
      <c r="T18" s="111" t="s">
        <v>8</v>
      </c>
      <c r="U18" s="110"/>
      <c r="V18" s="111"/>
      <c r="W18" s="111"/>
      <c r="X18" s="23"/>
      <c r="Y18" s="24"/>
      <c r="Z18" s="83"/>
      <c r="AA18" s="35"/>
      <c r="AB18" s="32"/>
    </row>
    <row r="19" spans="2:28" s="3" customFormat="1" ht="32.25" customHeight="1" thickBot="1" x14ac:dyDescent="0.55000000000000004">
      <c r="B19" s="87"/>
      <c r="C19" s="88">
        <v>18</v>
      </c>
      <c r="D19" s="127">
        <f>IF(C19&gt;0,C19-Z19-1,0)</f>
        <v>0</v>
      </c>
      <c r="E19" s="7">
        <v>0</v>
      </c>
      <c r="F19" s="12">
        <v>0</v>
      </c>
      <c r="G19" s="8"/>
      <c r="H19" s="8"/>
      <c r="I19" s="8"/>
      <c r="J19" s="8"/>
      <c r="K19" s="8"/>
      <c r="L19" s="8"/>
      <c r="M19" s="8"/>
      <c r="N19" s="8">
        <v>2</v>
      </c>
      <c r="O19" s="8">
        <v>8</v>
      </c>
      <c r="P19" s="8">
        <v>2</v>
      </c>
      <c r="Q19" s="8">
        <v>2</v>
      </c>
      <c r="R19" s="8">
        <v>2</v>
      </c>
      <c r="S19" s="8"/>
      <c r="T19" s="8">
        <v>1</v>
      </c>
      <c r="U19" s="8"/>
      <c r="V19" s="8"/>
      <c r="W19" s="8"/>
      <c r="X19" s="8"/>
      <c r="Y19" s="9"/>
      <c r="Z19" s="84">
        <f>SUM(G19:Y19)</f>
        <v>17</v>
      </c>
      <c r="AA19" s="10"/>
      <c r="AB19" s="30">
        <f>AA19/Z19</f>
        <v>0</v>
      </c>
    </row>
    <row r="20" spans="2:28" ht="64.5" customHeight="1" thickTop="1" x14ac:dyDescent="0.65">
      <c r="B20" s="91" t="s">
        <v>70</v>
      </c>
      <c r="C20" s="86" t="s">
        <v>74</v>
      </c>
      <c r="D20" s="86"/>
      <c r="E20" s="6"/>
      <c r="F20" s="6"/>
      <c r="G20" s="110"/>
      <c r="H20" s="110"/>
      <c r="I20" s="110"/>
      <c r="J20" s="110"/>
      <c r="K20" s="110"/>
      <c r="L20" s="110"/>
      <c r="M20" s="110" t="s">
        <v>65</v>
      </c>
      <c r="N20" s="110" t="s">
        <v>66</v>
      </c>
      <c r="O20" s="110" t="s">
        <v>65</v>
      </c>
      <c r="P20" s="110" t="s">
        <v>66</v>
      </c>
      <c r="Q20" s="110" t="s">
        <v>67</v>
      </c>
      <c r="R20" s="110" t="s">
        <v>68</v>
      </c>
      <c r="S20" s="110" t="s">
        <v>12</v>
      </c>
      <c r="T20" s="110" t="s">
        <v>11</v>
      </c>
      <c r="U20" s="111" t="s">
        <v>10</v>
      </c>
      <c r="V20" s="111" t="s">
        <v>8</v>
      </c>
      <c r="W20" s="111"/>
      <c r="X20" s="23"/>
      <c r="Y20" s="24"/>
      <c r="Z20" s="83"/>
      <c r="AA20" s="35"/>
      <c r="AB20" s="32"/>
    </row>
    <row r="21" spans="2:28" s="3" customFormat="1" ht="32.25" customHeight="1" thickBot="1" x14ac:dyDescent="0.55000000000000004">
      <c r="B21" s="87"/>
      <c r="C21" s="88">
        <v>34</v>
      </c>
      <c r="D21" s="127">
        <f>IF(C21&gt;0,C21-Z21-1,0)</f>
        <v>0</v>
      </c>
      <c r="E21" s="7">
        <v>0</v>
      </c>
      <c r="F21" s="12">
        <v>0</v>
      </c>
      <c r="G21" s="8"/>
      <c r="H21" s="8"/>
      <c r="I21" s="8"/>
      <c r="J21" s="8"/>
      <c r="K21" s="8"/>
      <c r="L21" s="8"/>
      <c r="M21" s="8">
        <v>3</v>
      </c>
      <c r="N21" s="8">
        <v>3</v>
      </c>
      <c r="O21" s="8">
        <v>4</v>
      </c>
      <c r="P21" s="8">
        <v>4</v>
      </c>
      <c r="Q21" s="8">
        <v>5</v>
      </c>
      <c r="R21" s="8">
        <v>4</v>
      </c>
      <c r="S21" s="8">
        <v>3</v>
      </c>
      <c r="T21" s="8">
        <v>4</v>
      </c>
      <c r="U21" s="8">
        <v>2</v>
      </c>
      <c r="V21" s="8">
        <v>1</v>
      </c>
      <c r="W21" s="8"/>
      <c r="X21" s="8"/>
      <c r="Y21" s="9"/>
      <c r="Z21" s="84">
        <f>SUM(G21:Y21)</f>
        <v>33</v>
      </c>
      <c r="AA21" s="10"/>
      <c r="AB21" s="30">
        <f>AA21/Z21</f>
        <v>0</v>
      </c>
    </row>
    <row r="22" spans="2:28" ht="64.5" customHeight="1" thickTop="1" x14ac:dyDescent="0.65">
      <c r="B22" s="91" t="s">
        <v>79</v>
      </c>
      <c r="C22" s="86"/>
      <c r="D22" s="86"/>
      <c r="E22" s="6"/>
      <c r="F22" s="6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 t="s">
        <v>65</v>
      </c>
      <c r="R22" s="110"/>
      <c r="S22" s="110" t="s">
        <v>12</v>
      </c>
      <c r="T22" s="110"/>
      <c r="U22" s="110" t="s">
        <v>11</v>
      </c>
      <c r="V22" s="111" t="s">
        <v>10</v>
      </c>
      <c r="W22" s="111" t="s">
        <v>8</v>
      </c>
      <c r="X22" s="23"/>
      <c r="Y22" s="24"/>
      <c r="Z22" s="83"/>
      <c r="AA22" s="35"/>
      <c r="AB22" s="32"/>
    </row>
    <row r="23" spans="2:28" s="3" customFormat="1" ht="32.25" customHeight="1" thickBot="1" x14ac:dyDescent="0.55000000000000004">
      <c r="B23" s="87"/>
      <c r="C23" s="88">
        <v>28</v>
      </c>
      <c r="D23" s="127">
        <f>IF(C23&gt;0,C23-Z23-1,0)</f>
        <v>0</v>
      </c>
      <c r="E23" s="7">
        <v>0</v>
      </c>
      <c r="F23" s="12"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v>8</v>
      </c>
      <c r="R23" s="8">
        <v>4</v>
      </c>
      <c r="S23" s="8">
        <v>4</v>
      </c>
      <c r="T23" s="8">
        <v>4</v>
      </c>
      <c r="U23" s="8">
        <v>4</v>
      </c>
      <c r="V23" s="8">
        <v>2</v>
      </c>
      <c r="W23" s="8">
        <v>1</v>
      </c>
      <c r="X23" s="8"/>
      <c r="Y23" s="9"/>
      <c r="Z23" s="84">
        <f>SUM(G23:Y23)</f>
        <v>27</v>
      </c>
      <c r="AA23" s="10"/>
      <c r="AB23" s="30">
        <f>AA23/Z23</f>
        <v>0</v>
      </c>
    </row>
    <row r="24" spans="2:28" ht="64.5" customHeight="1" thickTop="1" x14ac:dyDescent="0.65">
      <c r="B24" s="91" t="s">
        <v>71</v>
      </c>
      <c r="C24" s="86" t="s">
        <v>74</v>
      </c>
      <c r="D24" s="86"/>
      <c r="E24" s="6"/>
      <c r="F24" s="6"/>
      <c r="G24" s="110"/>
      <c r="H24" s="110"/>
      <c r="I24" s="110"/>
      <c r="J24" s="110"/>
      <c r="K24" s="110"/>
      <c r="L24" s="110"/>
      <c r="M24" s="110" t="s">
        <v>65</v>
      </c>
      <c r="N24" s="110" t="s">
        <v>66</v>
      </c>
      <c r="O24" s="110" t="s">
        <v>65</v>
      </c>
      <c r="P24" s="110" t="s">
        <v>66</v>
      </c>
      <c r="Q24" s="110" t="s">
        <v>67</v>
      </c>
      <c r="R24" s="110" t="s">
        <v>68</v>
      </c>
      <c r="S24" s="110" t="s">
        <v>12</v>
      </c>
      <c r="T24" s="110" t="s">
        <v>11</v>
      </c>
      <c r="U24" s="111" t="s">
        <v>10</v>
      </c>
      <c r="V24" s="111"/>
      <c r="W24" s="111" t="s">
        <v>8</v>
      </c>
      <c r="X24" s="23"/>
      <c r="Y24" s="24"/>
      <c r="Z24" s="83"/>
      <c r="AA24" s="35"/>
      <c r="AB24" s="32"/>
    </row>
    <row r="25" spans="2:28" s="3" customFormat="1" ht="32.25" customHeight="1" thickBot="1" x14ac:dyDescent="0.55000000000000004">
      <c r="B25" s="87"/>
      <c r="C25" s="88">
        <v>41</v>
      </c>
      <c r="D25" s="127">
        <f>IF(C25&gt;0,C25-Z25-1,0)</f>
        <v>0</v>
      </c>
      <c r="E25" s="7">
        <v>0</v>
      </c>
      <c r="F25" s="12">
        <v>0</v>
      </c>
      <c r="G25" s="8"/>
      <c r="H25" s="8"/>
      <c r="I25" s="8"/>
      <c r="J25" s="8"/>
      <c r="K25" s="8"/>
      <c r="L25" s="8"/>
      <c r="M25" s="8">
        <v>4</v>
      </c>
      <c r="N25" s="8">
        <v>4</v>
      </c>
      <c r="O25" s="8">
        <v>4</v>
      </c>
      <c r="P25" s="8">
        <v>4</v>
      </c>
      <c r="Q25" s="8">
        <v>5</v>
      </c>
      <c r="R25" s="8">
        <v>5</v>
      </c>
      <c r="S25" s="8">
        <v>7</v>
      </c>
      <c r="T25" s="8">
        <v>4</v>
      </c>
      <c r="U25" s="8">
        <v>2</v>
      </c>
      <c r="V25" s="8"/>
      <c r="W25" s="8">
        <v>1</v>
      </c>
      <c r="X25" s="8"/>
      <c r="Y25" s="9"/>
      <c r="Z25" s="84">
        <f>SUM(G25:Y25)</f>
        <v>40</v>
      </c>
      <c r="AA25" s="10"/>
      <c r="AB25" s="30">
        <f>AA25/Z25</f>
        <v>0</v>
      </c>
    </row>
    <row r="26" spans="2:28" ht="64.5" customHeight="1" thickTop="1" x14ac:dyDescent="0.65">
      <c r="B26" s="91" t="s">
        <v>81</v>
      </c>
      <c r="C26" s="86"/>
      <c r="D26" s="86"/>
      <c r="E26" s="6"/>
      <c r="F26" s="6"/>
      <c r="G26" s="110"/>
      <c r="H26" s="110"/>
      <c r="I26" s="110"/>
      <c r="J26" s="110"/>
      <c r="K26" s="110"/>
      <c r="L26" s="110"/>
      <c r="M26" s="110"/>
      <c r="N26" s="110" t="s">
        <v>65</v>
      </c>
      <c r="O26" s="110"/>
      <c r="P26" s="110" t="s">
        <v>12</v>
      </c>
      <c r="Q26" s="110"/>
      <c r="R26" s="110" t="s">
        <v>11</v>
      </c>
      <c r="S26" s="111" t="s">
        <v>10</v>
      </c>
      <c r="T26" s="111" t="s">
        <v>8</v>
      </c>
      <c r="U26" s="111"/>
      <c r="V26" s="111"/>
      <c r="W26" s="111"/>
      <c r="X26" s="23"/>
      <c r="Y26" s="24"/>
      <c r="Z26" s="83"/>
      <c r="AA26" s="35"/>
      <c r="AB26" s="32"/>
    </row>
    <row r="27" spans="2:28" s="3" customFormat="1" ht="32.25" customHeight="1" thickBot="1" x14ac:dyDescent="0.55000000000000004">
      <c r="B27" s="87"/>
      <c r="C27" s="109">
        <v>24</v>
      </c>
      <c r="D27" s="127">
        <f>IF(C27&gt;0,C27-Z27-1,0)</f>
        <v>0</v>
      </c>
      <c r="E27" s="11">
        <v>0</v>
      </c>
      <c r="F27" s="12">
        <v>0</v>
      </c>
      <c r="G27" s="8"/>
      <c r="H27" s="8"/>
      <c r="I27" s="8"/>
      <c r="J27" s="8"/>
      <c r="K27" s="8"/>
      <c r="L27" s="8"/>
      <c r="M27" s="8"/>
      <c r="N27" s="8">
        <v>4</v>
      </c>
      <c r="O27" s="8">
        <v>4</v>
      </c>
      <c r="P27" s="8">
        <v>4</v>
      </c>
      <c r="Q27" s="8">
        <v>4</v>
      </c>
      <c r="R27" s="8">
        <v>4</v>
      </c>
      <c r="S27" s="8">
        <v>2</v>
      </c>
      <c r="T27" s="8">
        <v>1</v>
      </c>
      <c r="U27" s="8"/>
      <c r="V27" s="8"/>
      <c r="W27" s="8"/>
      <c r="X27" s="8"/>
      <c r="Y27" s="9"/>
      <c r="Z27" s="84">
        <f>SUM(G27:Y27)</f>
        <v>23</v>
      </c>
      <c r="AA27" s="10"/>
      <c r="AB27" s="30">
        <f>AA27/Z27</f>
        <v>0</v>
      </c>
    </row>
    <row r="28" spans="2:28" ht="64.5" customHeight="1" thickTop="1" x14ac:dyDescent="0.7">
      <c r="B28" s="91" t="s">
        <v>72</v>
      </c>
      <c r="C28" s="86"/>
      <c r="D28" s="86"/>
      <c r="E28" s="6"/>
      <c r="F28" s="6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 t="s">
        <v>65</v>
      </c>
      <c r="T28" s="110" t="s">
        <v>12</v>
      </c>
      <c r="U28" s="110" t="s">
        <v>11</v>
      </c>
      <c r="V28" s="111" t="s">
        <v>10</v>
      </c>
      <c r="W28" s="111" t="s">
        <v>8</v>
      </c>
      <c r="X28" s="19"/>
      <c r="Y28" s="80"/>
      <c r="Z28" s="85"/>
      <c r="AA28" s="10"/>
      <c r="AB28" s="31"/>
    </row>
    <row r="29" spans="2:28" s="3" customFormat="1" ht="32.25" customHeight="1" thickBot="1" x14ac:dyDescent="0.55000000000000004">
      <c r="B29" s="87"/>
      <c r="C29" s="88">
        <v>18</v>
      </c>
      <c r="D29" s="128">
        <f>IF(C29&gt;0,C29-Z29-1,0)</f>
        <v>0</v>
      </c>
      <c r="E29" s="7">
        <v>0</v>
      </c>
      <c r="F29" s="12"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>
        <v>4</v>
      </c>
      <c r="T29" s="8">
        <v>6</v>
      </c>
      <c r="U29" s="8">
        <v>4</v>
      </c>
      <c r="V29" s="8">
        <v>2</v>
      </c>
      <c r="W29" s="8">
        <v>1</v>
      </c>
      <c r="X29" s="8"/>
      <c r="Y29" s="9"/>
      <c r="Z29" s="84">
        <f>SUM(G29:Y29)</f>
        <v>17</v>
      </c>
      <c r="AA29" s="10"/>
      <c r="AB29" s="30">
        <f>AA29/Z29</f>
        <v>0</v>
      </c>
    </row>
    <row r="30" spans="2:28" ht="64.5" customHeight="1" thickTop="1" x14ac:dyDescent="0.65">
      <c r="B30" s="91" t="s">
        <v>80</v>
      </c>
      <c r="C30" s="86"/>
      <c r="D30" s="86"/>
      <c r="E30" s="6"/>
      <c r="F30" s="6"/>
      <c r="G30" s="110"/>
      <c r="H30" s="110"/>
      <c r="I30" s="110"/>
      <c r="J30" s="110"/>
      <c r="K30" s="110"/>
      <c r="L30" s="110"/>
      <c r="M30" s="110"/>
      <c r="N30" s="110"/>
      <c r="O30" s="110"/>
      <c r="P30" s="110" t="s">
        <v>65</v>
      </c>
      <c r="Q30" s="110"/>
      <c r="R30" s="110" t="s">
        <v>12</v>
      </c>
      <c r="S30" s="110"/>
      <c r="T30" s="110" t="s">
        <v>11</v>
      </c>
      <c r="U30" s="110"/>
      <c r="V30" s="111" t="s">
        <v>10</v>
      </c>
      <c r="W30" s="111" t="s">
        <v>8</v>
      </c>
      <c r="X30" s="19"/>
      <c r="Y30" s="19"/>
      <c r="Z30" s="83"/>
      <c r="AA30" s="35"/>
      <c r="AB30" s="32"/>
    </row>
    <row r="31" spans="2:28" s="3" customFormat="1" ht="32.25" customHeight="1" thickBot="1" x14ac:dyDescent="0.55000000000000004">
      <c r="B31" s="87"/>
      <c r="C31" s="88">
        <v>32</v>
      </c>
      <c r="D31" s="127">
        <f>IF(C31&gt;0,C31-Z31-1,0)</f>
        <v>0</v>
      </c>
      <c r="E31" s="7">
        <v>0</v>
      </c>
      <c r="F31" s="12">
        <v>0</v>
      </c>
      <c r="G31" s="8"/>
      <c r="H31" s="8"/>
      <c r="I31" s="8"/>
      <c r="J31" s="8"/>
      <c r="K31" s="8"/>
      <c r="L31" s="8"/>
      <c r="M31" s="8"/>
      <c r="N31" s="8"/>
      <c r="O31" s="8"/>
      <c r="P31" s="8">
        <v>16</v>
      </c>
      <c r="Q31" s="8"/>
      <c r="R31" s="8">
        <v>4</v>
      </c>
      <c r="S31" s="8">
        <v>4</v>
      </c>
      <c r="T31" s="8">
        <v>4</v>
      </c>
      <c r="U31" s="8"/>
      <c r="V31" s="8">
        <v>2</v>
      </c>
      <c r="W31" s="8">
        <v>1</v>
      </c>
      <c r="X31" s="8"/>
      <c r="Y31" s="9"/>
      <c r="Z31" s="84">
        <f>SUM(G31:Y31)</f>
        <v>31</v>
      </c>
      <c r="AA31" s="10"/>
      <c r="AB31" s="30">
        <f>AA31/Z31</f>
        <v>0</v>
      </c>
    </row>
    <row r="32" spans="2:28" ht="64.5" hidden="1" customHeight="1" thickTop="1" x14ac:dyDescent="0.65">
      <c r="B32" s="91" t="s">
        <v>64</v>
      </c>
      <c r="C32" s="86"/>
      <c r="D32" s="86"/>
      <c r="E32" s="6"/>
      <c r="F32" s="6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1"/>
      <c r="U32" s="111"/>
      <c r="V32" s="111"/>
      <c r="W32" s="111"/>
      <c r="X32" s="19"/>
      <c r="Y32" s="19"/>
      <c r="Z32" s="83"/>
      <c r="AA32" s="35"/>
      <c r="AB32" s="32"/>
    </row>
    <row r="33" spans="2:28" s="3" customFormat="1" ht="32.25" hidden="1" customHeight="1" thickBot="1" x14ac:dyDescent="0.55000000000000004">
      <c r="B33" s="87"/>
      <c r="C33" s="88">
        <v>0</v>
      </c>
      <c r="D33" s="127">
        <f>IF(C33&gt;0,C33-Z33-1,0)</f>
        <v>0</v>
      </c>
      <c r="E33" s="7">
        <v>0</v>
      </c>
      <c r="F33" s="12"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9"/>
      <c r="Z33" s="84">
        <f>SUM(G33:Y33)</f>
        <v>0</v>
      </c>
      <c r="AA33" s="10"/>
      <c r="AB33" s="30" t="e">
        <f>AA33/Z33</f>
        <v>#DIV/0!</v>
      </c>
    </row>
    <row r="34" spans="2:28" ht="64.5" hidden="1" customHeight="1" thickTop="1" x14ac:dyDescent="0.65">
      <c r="B34" s="91" t="s">
        <v>64</v>
      </c>
      <c r="C34" s="86"/>
      <c r="D34" s="86"/>
      <c r="E34" s="6"/>
      <c r="F34" s="6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1"/>
      <c r="V34" s="111"/>
      <c r="W34" s="111"/>
      <c r="X34" s="19"/>
      <c r="Y34" s="19"/>
      <c r="Z34" s="83"/>
      <c r="AA34" s="35"/>
      <c r="AB34" s="32"/>
    </row>
    <row r="35" spans="2:28" s="3" customFormat="1" ht="32.25" hidden="1" customHeight="1" thickBot="1" x14ac:dyDescent="0.55000000000000004">
      <c r="B35" s="87"/>
      <c r="C35" s="88">
        <v>0</v>
      </c>
      <c r="D35" s="127">
        <f>IF(C35&gt;0,C35-Z35-1,0)</f>
        <v>0</v>
      </c>
      <c r="E35" s="7">
        <v>0</v>
      </c>
      <c r="F35" s="12"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9"/>
      <c r="Z35" s="84">
        <f>SUM(G35:Y35)</f>
        <v>0</v>
      </c>
      <c r="AA35" s="10"/>
      <c r="AB35" s="30" t="e">
        <f>AA35/Z35</f>
        <v>#DIV/0!</v>
      </c>
    </row>
    <row r="36" spans="2:28" ht="64.5" hidden="1" customHeight="1" thickTop="1" x14ac:dyDescent="0.65">
      <c r="B36" s="91" t="s">
        <v>64</v>
      </c>
      <c r="C36" s="86"/>
      <c r="D36" s="86"/>
      <c r="E36" s="6"/>
      <c r="F36" s="6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1"/>
      <c r="X36" s="19"/>
      <c r="Y36" s="19"/>
      <c r="Z36" s="83"/>
      <c r="AA36" s="35"/>
      <c r="AB36" s="32"/>
    </row>
    <row r="37" spans="2:28" s="3" customFormat="1" ht="32.25" hidden="1" customHeight="1" thickBot="1" x14ac:dyDescent="0.55000000000000004">
      <c r="B37" s="87"/>
      <c r="C37" s="88">
        <v>0</v>
      </c>
      <c r="D37" s="127">
        <f>IF(C37&gt;0,C37-Z37-1,0)</f>
        <v>0</v>
      </c>
      <c r="E37" s="7">
        <v>0</v>
      </c>
      <c r="F37" s="12"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9"/>
      <c r="Z37" s="84">
        <f>SUM(G37:Y37)</f>
        <v>0</v>
      </c>
      <c r="AA37" s="10"/>
      <c r="AB37" s="30" t="e">
        <f>AA37/Z37</f>
        <v>#DIV/0!</v>
      </c>
    </row>
    <row r="38" spans="2:28" ht="64.5" hidden="1" customHeight="1" thickTop="1" x14ac:dyDescent="0.65">
      <c r="B38" s="91" t="s">
        <v>64</v>
      </c>
      <c r="C38" s="86"/>
      <c r="D38" s="86"/>
      <c r="E38" s="6"/>
      <c r="F38" s="6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1"/>
      <c r="W38" s="111"/>
      <c r="X38" s="23"/>
      <c r="Y38" s="23"/>
      <c r="Z38" s="83"/>
      <c r="AA38" s="35"/>
      <c r="AB38" s="32"/>
    </row>
    <row r="39" spans="2:28" s="3" customFormat="1" ht="32.25" hidden="1" customHeight="1" thickBot="1" x14ac:dyDescent="0.55000000000000004">
      <c r="B39" s="87"/>
      <c r="C39" s="88">
        <v>0</v>
      </c>
      <c r="D39" s="127">
        <f>IF(C39&gt;0,C39-Z39-1,0)</f>
        <v>0</v>
      </c>
      <c r="E39" s="7">
        <v>0</v>
      </c>
      <c r="F39" s="12"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9"/>
      <c r="Z39" s="84">
        <f>SUM(G39:Y39)</f>
        <v>0</v>
      </c>
      <c r="AA39" s="10"/>
      <c r="AB39" s="30" t="e">
        <f>AA39/Z39</f>
        <v>#DIV/0!</v>
      </c>
    </row>
    <row r="40" spans="2:28" ht="64.5" hidden="1" customHeight="1" thickTop="1" x14ac:dyDescent="0.65">
      <c r="B40" s="91" t="s">
        <v>64</v>
      </c>
      <c r="C40" s="86"/>
      <c r="D40" s="86"/>
      <c r="E40" s="6"/>
      <c r="F40" s="6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1"/>
      <c r="W40" s="111"/>
      <c r="X40" s="19"/>
      <c r="Y40" s="19"/>
      <c r="Z40" s="83"/>
      <c r="AA40" s="35"/>
      <c r="AB40" s="32"/>
    </row>
    <row r="41" spans="2:28" s="3" customFormat="1" ht="32.25" hidden="1" customHeight="1" thickBot="1" x14ac:dyDescent="0.55000000000000004">
      <c r="B41" s="87"/>
      <c r="C41" s="88">
        <v>0</v>
      </c>
      <c r="D41" s="127">
        <f>IF(C41&gt;0,C41-Z41-1,0)</f>
        <v>0</v>
      </c>
      <c r="E41" s="7">
        <v>0</v>
      </c>
      <c r="F41" s="12">
        <v>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9"/>
      <c r="Z41" s="84">
        <f>SUM(G41:Y41)</f>
        <v>0</v>
      </c>
      <c r="AA41" s="10"/>
      <c r="AB41" s="30" t="e">
        <f>AA41/Z41</f>
        <v>#DIV/0!</v>
      </c>
    </row>
    <row r="42" spans="2:28" ht="64.5" hidden="1" customHeight="1" thickTop="1" x14ac:dyDescent="0.65">
      <c r="B42" s="91" t="s">
        <v>64</v>
      </c>
      <c r="C42" s="86"/>
      <c r="D42" s="86"/>
      <c r="E42" s="6"/>
      <c r="F42" s="6"/>
      <c r="G42" s="110"/>
      <c r="H42" s="110"/>
      <c r="I42" s="110"/>
      <c r="J42" s="110"/>
      <c r="K42" s="110"/>
      <c r="L42" s="110"/>
      <c r="M42" s="110"/>
      <c r="N42" s="110"/>
      <c r="O42" s="110"/>
      <c r="P42" s="111"/>
      <c r="Q42" s="111"/>
      <c r="R42" s="111"/>
      <c r="S42" s="111"/>
      <c r="T42" s="111"/>
      <c r="U42" s="111"/>
      <c r="V42" s="111"/>
      <c r="W42" s="112"/>
      <c r="X42" s="89"/>
      <c r="Y42" s="90"/>
      <c r="Z42" s="83"/>
      <c r="AA42" s="35"/>
      <c r="AB42" s="32"/>
    </row>
    <row r="43" spans="2:28" s="3" customFormat="1" ht="32.25" hidden="1" customHeight="1" thickBot="1" x14ac:dyDescent="0.55000000000000004">
      <c r="B43" s="87"/>
      <c r="C43" s="88">
        <v>0</v>
      </c>
      <c r="D43" s="127">
        <f>IF(C43&gt;0,C43-Z43-1,0)</f>
        <v>0</v>
      </c>
      <c r="E43" s="7">
        <v>0</v>
      </c>
      <c r="F43" s="12" t="e">
        <v>#DIV/0!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9"/>
      <c r="X43" s="8"/>
      <c r="Y43" s="9"/>
      <c r="Z43" s="84">
        <f>SUM(G43:Y43)</f>
        <v>0</v>
      </c>
      <c r="AA43" s="10"/>
      <c r="AB43" s="30" t="e">
        <f>AA43/Z43</f>
        <v>#DIV/0!</v>
      </c>
    </row>
    <row r="44" spans="2:28" ht="64.5" hidden="1" customHeight="1" thickTop="1" x14ac:dyDescent="0.65">
      <c r="B44" s="91" t="s">
        <v>64</v>
      </c>
      <c r="C44" s="86"/>
      <c r="D44" s="86"/>
      <c r="E44" s="6"/>
      <c r="F44" s="6"/>
      <c r="G44" s="110"/>
      <c r="H44" s="110"/>
      <c r="I44" s="110"/>
      <c r="J44" s="110"/>
      <c r="K44" s="110"/>
      <c r="L44" s="110"/>
      <c r="M44" s="110"/>
      <c r="N44" s="110"/>
      <c r="O44" s="110"/>
      <c r="P44" s="111"/>
      <c r="Q44" s="111"/>
      <c r="R44" s="111"/>
      <c r="S44" s="111"/>
      <c r="T44" s="111"/>
      <c r="U44" s="111"/>
      <c r="V44" s="111"/>
      <c r="W44" s="112"/>
      <c r="X44" s="23"/>
      <c r="Y44" s="24"/>
      <c r="Z44" s="83"/>
      <c r="AA44" s="35"/>
      <c r="AB44" s="32"/>
    </row>
    <row r="45" spans="2:28" s="3" customFormat="1" ht="32.25" hidden="1" customHeight="1" thickBot="1" x14ac:dyDescent="0.55000000000000004">
      <c r="B45" s="87"/>
      <c r="C45" s="88">
        <v>0</v>
      </c>
      <c r="D45" s="127">
        <f>IF(C45&gt;0,C45-Z45-1,0)</f>
        <v>0</v>
      </c>
      <c r="E45" s="7">
        <v>0</v>
      </c>
      <c r="F45" s="12"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9"/>
      <c r="X45" s="8"/>
      <c r="Y45" s="9"/>
      <c r="Z45" s="84">
        <f>SUM(G45:Y45)</f>
        <v>0</v>
      </c>
      <c r="AA45" s="10"/>
      <c r="AB45" s="30" t="e">
        <f>AA45/Z45</f>
        <v>#DIV/0!</v>
      </c>
    </row>
    <row r="46" spans="2:28" ht="64.5" hidden="1" customHeight="1" thickTop="1" x14ac:dyDescent="0.65">
      <c r="B46" s="91" t="s">
        <v>64</v>
      </c>
      <c r="C46" s="86"/>
      <c r="D46" s="86"/>
      <c r="E46" s="6"/>
      <c r="F46" s="6"/>
      <c r="G46" s="110"/>
      <c r="H46" s="110"/>
      <c r="I46" s="110"/>
      <c r="J46" s="110"/>
      <c r="K46" s="110"/>
      <c r="L46" s="110"/>
      <c r="M46" s="110"/>
      <c r="N46" s="110"/>
      <c r="O46" s="110"/>
      <c r="P46" s="111"/>
      <c r="Q46" s="111"/>
      <c r="R46" s="111"/>
      <c r="S46" s="111"/>
      <c r="T46" s="111"/>
      <c r="U46" s="111"/>
      <c r="V46" s="111"/>
      <c r="W46" s="112"/>
      <c r="X46" s="23"/>
      <c r="Y46" s="24"/>
      <c r="Z46" s="83"/>
      <c r="AA46" s="35"/>
      <c r="AB46" s="32"/>
    </row>
    <row r="47" spans="2:28" s="3" customFormat="1" ht="32.25" hidden="1" customHeight="1" thickBot="1" x14ac:dyDescent="0.55000000000000004">
      <c r="B47" s="87"/>
      <c r="C47" s="88">
        <v>0</v>
      </c>
      <c r="D47" s="127">
        <f>IF(C47&gt;0,C47-Z47-1,0)</f>
        <v>0</v>
      </c>
      <c r="E47" s="7">
        <v>0</v>
      </c>
      <c r="F47" s="12"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9"/>
      <c r="X47" s="8"/>
      <c r="Y47" s="9"/>
      <c r="Z47" s="84">
        <f>SUM(G47:Y47)</f>
        <v>0</v>
      </c>
      <c r="AA47" s="10"/>
      <c r="AB47" s="30" t="e">
        <f>AA47/Z47</f>
        <v>#DIV/0!</v>
      </c>
    </row>
    <row r="48" spans="2:28" ht="64.5" hidden="1" customHeight="1" thickTop="1" x14ac:dyDescent="0.65">
      <c r="B48" s="91" t="s">
        <v>64</v>
      </c>
      <c r="C48" s="86"/>
      <c r="D48" s="86"/>
      <c r="E48" s="6"/>
      <c r="F48" s="6"/>
      <c r="G48" s="110"/>
      <c r="H48" s="110"/>
      <c r="I48" s="110"/>
      <c r="J48" s="110"/>
      <c r="K48" s="110"/>
      <c r="L48" s="110"/>
      <c r="M48" s="110"/>
      <c r="N48" s="110"/>
      <c r="O48" s="110"/>
      <c r="P48" s="111"/>
      <c r="Q48" s="111"/>
      <c r="R48" s="111"/>
      <c r="S48" s="111"/>
      <c r="T48" s="111"/>
      <c r="U48" s="111"/>
      <c r="V48" s="111"/>
      <c r="W48" s="112"/>
      <c r="X48" s="23"/>
      <c r="Y48" s="24"/>
      <c r="Z48" s="83"/>
      <c r="AA48" s="35"/>
      <c r="AB48" s="32"/>
    </row>
    <row r="49" spans="2:28" s="3" customFormat="1" ht="32.25" hidden="1" customHeight="1" thickBot="1" x14ac:dyDescent="0.55000000000000004">
      <c r="B49" s="87"/>
      <c r="C49" s="88">
        <v>0</v>
      </c>
      <c r="D49" s="127">
        <f>IF(C49&gt;0,C49-Z49-1,0)</f>
        <v>0</v>
      </c>
      <c r="E49" s="7">
        <v>0</v>
      </c>
      <c r="F49" s="12" t="e">
        <f>E49/C49</f>
        <v>#DIV/0!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9"/>
      <c r="X49" s="8"/>
      <c r="Y49" s="9"/>
      <c r="Z49" s="84">
        <f>SUM(G49:Y49)</f>
        <v>0</v>
      </c>
      <c r="AA49" s="10"/>
      <c r="AB49" s="30" t="e">
        <f>AA49/Z49</f>
        <v>#DIV/0!</v>
      </c>
    </row>
    <row r="50" spans="2:28" ht="64.5" hidden="1" customHeight="1" thickTop="1" x14ac:dyDescent="0.65">
      <c r="B50" s="91" t="s">
        <v>64</v>
      </c>
      <c r="C50" s="86"/>
      <c r="D50" s="86"/>
      <c r="E50" s="6"/>
      <c r="F50" s="6"/>
      <c r="G50" s="110"/>
      <c r="H50" s="110"/>
      <c r="I50" s="110"/>
      <c r="J50" s="110"/>
      <c r="K50" s="110"/>
      <c r="L50" s="110"/>
      <c r="M50" s="110"/>
      <c r="N50" s="110"/>
      <c r="O50" s="110"/>
      <c r="P50" s="111"/>
      <c r="Q50" s="111"/>
      <c r="R50" s="111"/>
      <c r="S50" s="111"/>
      <c r="T50" s="111"/>
      <c r="U50" s="111"/>
      <c r="V50" s="111"/>
      <c r="W50" s="112"/>
      <c r="X50" s="23"/>
      <c r="Y50" s="24"/>
      <c r="Z50" s="83"/>
      <c r="AA50" s="35"/>
      <c r="AB50" s="32"/>
    </row>
    <row r="51" spans="2:28" s="3" customFormat="1" ht="32.25" hidden="1" customHeight="1" thickBot="1" x14ac:dyDescent="0.55000000000000004">
      <c r="B51" s="87"/>
      <c r="C51" s="88">
        <v>0</v>
      </c>
      <c r="D51" s="127">
        <f>IF(C51&gt;0,C51-Z51-1,0)</f>
        <v>0</v>
      </c>
      <c r="E51" s="7">
        <v>0</v>
      </c>
      <c r="F51" s="12" t="e">
        <f>E51/C51</f>
        <v>#DIV/0!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9"/>
      <c r="X51" s="8"/>
      <c r="Y51" s="9"/>
      <c r="Z51" s="84">
        <f>SUM(G51:Y51)</f>
        <v>0</v>
      </c>
      <c r="AA51" s="10"/>
      <c r="AB51" s="30" t="e">
        <f>AA51/Z51</f>
        <v>#DIV/0!</v>
      </c>
    </row>
    <row r="52" spans="2:28" ht="64.5" hidden="1" customHeight="1" thickTop="1" x14ac:dyDescent="0.65">
      <c r="B52" s="91" t="s">
        <v>64</v>
      </c>
      <c r="C52" s="86"/>
      <c r="D52" s="86"/>
      <c r="E52" s="6"/>
      <c r="F52" s="6"/>
      <c r="G52" s="110"/>
      <c r="H52" s="110"/>
      <c r="I52" s="110"/>
      <c r="J52" s="110"/>
      <c r="K52" s="110"/>
      <c r="L52" s="110"/>
      <c r="M52" s="110"/>
      <c r="N52" s="110"/>
      <c r="O52" s="110"/>
      <c r="P52" s="111"/>
      <c r="Q52" s="111"/>
      <c r="R52" s="111"/>
      <c r="S52" s="111"/>
      <c r="T52" s="111"/>
      <c r="U52" s="111"/>
      <c r="V52" s="111"/>
      <c r="W52" s="112"/>
      <c r="X52" s="23"/>
      <c r="Y52" s="24"/>
      <c r="Z52" s="83"/>
      <c r="AA52" s="35"/>
      <c r="AB52" s="32"/>
    </row>
    <row r="53" spans="2:28" s="3" customFormat="1" ht="32.25" hidden="1" customHeight="1" thickBot="1" x14ac:dyDescent="0.55000000000000004">
      <c r="B53" s="87"/>
      <c r="C53" s="88">
        <v>0</v>
      </c>
      <c r="D53" s="127">
        <f>IF(C53&gt;0,C53-Z53-1,0)</f>
        <v>0</v>
      </c>
      <c r="E53" s="7">
        <v>0</v>
      </c>
      <c r="F53" s="12" t="e">
        <f>E53/C53</f>
        <v>#DIV/0!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9"/>
      <c r="X53" s="8"/>
      <c r="Y53" s="9"/>
      <c r="Z53" s="84">
        <f>SUM(G53:Y53)</f>
        <v>0</v>
      </c>
      <c r="AA53" s="10"/>
      <c r="AB53" s="30" t="e">
        <f>AA53/Z53</f>
        <v>#DIV/0!</v>
      </c>
    </row>
    <row r="54" spans="2:28" s="3" customFormat="1" ht="57" customHeight="1" thickTop="1" thickBot="1" x14ac:dyDescent="0.7">
      <c r="B54" s="18" t="s">
        <v>3</v>
      </c>
      <c r="C54" s="13">
        <f>SUM(C19:C53)</f>
        <v>195</v>
      </c>
      <c r="D54" s="13">
        <f>SUM(D19:D53)</f>
        <v>0</v>
      </c>
      <c r="E54" s="20">
        <f>SUM(E19,E29)</f>
        <v>0</v>
      </c>
      <c r="F54" s="29">
        <f>E54/C54</f>
        <v>0</v>
      </c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68"/>
      <c r="R54" s="69"/>
      <c r="S54" s="68"/>
      <c r="T54" s="70"/>
      <c r="U54" s="71"/>
      <c r="V54" s="72"/>
      <c r="W54" s="69"/>
      <c r="X54" s="72"/>
      <c r="Y54" s="69"/>
      <c r="Z54" s="95"/>
      <c r="AA54" s="96"/>
      <c r="AB54" s="97"/>
    </row>
    <row r="55" spans="2:28" ht="42" customHeight="1" thickBot="1" x14ac:dyDescent="0.5">
      <c r="B55" s="299" t="s">
        <v>44</v>
      </c>
      <c r="C55" s="300"/>
      <c r="D55" s="300"/>
      <c r="E55" s="300"/>
      <c r="F55" s="301"/>
      <c r="G55" s="14">
        <f>SUM(G19,G21,G23,G25,G27,G29,G31,G33,G35,G37,G39,G41,G43,G45,G47,G49,G51,G53,)</f>
        <v>0</v>
      </c>
      <c r="H55" s="14">
        <f t="shared" ref="H55:Y55" si="1">SUM(H19,H21,H23,H25,H27,H29,H31,H33,H35,H37,H39,H41,H43,H45,H47,H49,H51,H53,)</f>
        <v>0</v>
      </c>
      <c r="I55" s="14">
        <f t="shared" si="1"/>
        <v>0</v>
      </c>
      <c r="J55" s="14">
        <f t="shared" si="1"/>
        <v>0</v>
      </c>
      <c r="K55" s="14">
        <f t="shared" si="1"/>
        <v>0</v>
      </c>
      <c r="L55" s="14">
        <f t="shared" si="1"/>
        <v>0</v>
      </c>
      <c r="M55" s="14">
        <f t="shared" si="1"/>
        <v>7</v>
      </c>
      <c r="N55" s="14">
        <f t="shared" si="1"/>
        <v>13</v>
      </c>
      <c r="O55" s="14">
        <f t="shared" si="1"/>
        <v>20</v>
      </c>
      <c r="P55" s="14">
        <f t="shared" si="1"/>
        <v>30</v>
      </c>
      <c r="Q55" s="14">
        <f t="shared" si="1"/>
        <v>24</v>
      </c>
      <c r="R55" s="14">
        <f t="shared" si="1"/>
        <v>23</v>
      </c>
      <c r="S55" s="14">
        <f t="shared" si="1"/>
        <v>24</v>
      </c>
      <c r="T55" s="14">
        <f t="shared" si="1"/>
        <v>24</v>
      </c>
      <c r="U55" s="14">
        <f t="shared" si="1"/>
        <v>12</v>
      </c>
      <c r="V55" s="14">
        <f t="shared" si="1"/>
        <v>7</v>
      </c>
      <c r="W55" s="14">
        <f t="shared" si="1"/>
        <v>4</v>
      </c>
      <c r="X55" s="14">
        <f t="shared" si="1"/>
        <v>0</v>
      </c>
      <c r="Y55" s="14">
        <f t="shared" si="1"/>
        <v>0</v>
      </c>
      <c r="Z55" s="14">
        <f>SUM(Z19,Z21,Z23,Z25,Z27,Z29,Z31,Z33,Z35,Z37,Z39,Z41,Z43,Z45,Z47,Z49,Z51,Z53)</f>
        <v>188</v>
      </c>
      <c r="AA55" s="94">
        <f>SUM(AA19,AA21,AA23,AA25,AA27,AA29,AA31,AA33,AA35,AA37,AA39,AA41,AA43,AA45,AA47,AA49,AA51,AA53)</f>
        <v>0</v>
      </c>
      <c r="AB55" s="105">
        <f>AA55/Z55</f>
        <v>0</v>
      </c>
    </row>
    <row r="56" spans="2:28" ht="30.75" customHeight="1" x14ac:dyDescent="0.7">
      <c r="B56" s="21"/>
      <c r="C56" s="21"/>
      <c r="D56" s="21"/>
      <c r="E56" s="21"/>
      <c r="F56" s="21"/>
      <c r="G56" s="101"/>
      <c r="H56" s="101"/>
      <c r="I56" s="103"/>
      <c r="J56" s="101"/>
      <c r="K56" s="101"/>
      <c r="L56" s="101"/>
      <c r="M56" s="101"/>
      <c r="N56" s="101"/>
      <c r="O56" s="104"/>
      <c r="P56" s="104"/>
      <c r="Q56" s="104"/>
      <c r="R56" s="22"/>
      <c r="S56" s="104"/>
      <c r="T56" s="104"/>
      <c r="U56" s="286" t="s">
        <v>5</v>
      </c>
      <c r="V56" s="287"/>
      <c r="W56" s="288"/>
    </row>
    <row r="57" spans="2:28" ht="29.25" customHeight="1" thickBot="1" x14ac:dyDescent="0.75">
      <c r="B57" s="25"/>
      <c r="C57" s="26"/>
      <c r="D57" s="26"/>
      <c r="E57" s="21"/>
      <c r="F57" s="21"/>
      <c r="G57" s="27"/>
      <c r="H57" s="27"/>
      <c r="I57" s="27"/>
      <c r="J57" s="27"/>
      <c r="K57" s="27"/>
      <c r="L57" s="27"/>
      <c r="M57" s="27"/>
      <c r="N57" s="27"/>
      <c r="O57" s="104"/>
      <c r="P57" s="104"/>
      <c r="Q57" s="104"/>
      <c r="R57" s="22"/>
      <c r="S57" s="104"/>
      <c r="T57" s="104"/>
      <c r="U57" s="289"/>
      <c r="V57" s="290"/>
      <c r="W57" s="291"/>
    </row>
    <row r="58" spans="2:28" ht="29.25" customHeight="1" x14ac:dyDescent="0.65">
      <c r="B58" s="33"/>
      <c r="C58" s="22"/>
      <c r="D58" s="22"/>
      <c r="E58" s="22"/>
      <c r="F58" s="22"/>
      <c r="G58" s="50"/>
      <c r="H58" s="50"/>
      <c r="I58" s="50"/>
      <c r="J58" s="50"/>
      <c r="K58" s="50"/>
      <c r="L58" s="50"/>
      <c r="M58" s="50"/>
      <c r="N58" s="50"/>
      <c r="O58" s="28"/>
      <c r="P58" s="28"/>
      <c r="Q58" s="28"/>
      <c r="R58" s="22"/>
      <c r="S58" s="34"/>
      <c r="T58" s="21"/>
    </row>
    <row r="59" spans="2:28" x14ac:dyDescent="0.6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2"/>
      <c r="S59" s="34"/>
      <c r="T59" s="21"/>
    </row>
    <row r="60" spans="2:28" x14ac:dyDescent="0.6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  <c r="S60" s="34"/>
      <c r="T60" s="21"/>
    </row>
    <row r="61" spans="2:28" x14ac:dyDescent="0.6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  <c r="S61" s="34"/>
      <c r="T61" s="21"/>
    </row>
  </sheetData>
  <sheetProtection sheet="1" objects="1" scenarios="1" formatCells="0" formatColumns="0" formatRows="0"/>
  <mergeCells count="14">
    <mergeCell ref="B55:F55"/>
    <mergeCell ref="B13:B16"/>
    <mergeCell ref="L2:W2"/>
    <mergeCell ref="Z13:AB13"/>
    <mergeCell ref="Z14:AB15"/>
    <mergeCell ref="K11:W11"/>
    <mergeCell ref="C13:C16"/>
    <mergeCell ref="E13:E16"/>
    <mergeCell ref="D13:D16"/>
    <mergeCell ref="U56:W57"/>
    <mergeCell ref="L3:M3"/>
    <mergeCell ref="K10:W10"/>
    <mergeCell ref="O5:Q5"/>
    <mergeCell ref="O6:Q6"/>
  </mergeCells>
  <phoneticPr fontId="30" type="noConversion"/>
  <conditionalFormatting sqref="G15:W15 Y15">
    <cfRule type="cellIs" dxfId="25" priority="10" operator="equal">
      <formula>"festivo"</formula>
    </cfRule>
  </conditionalFormatting>
  <conditionalFormatting sqref="G55:Y55">
    <cfRule type="cellIs" dxfId="24" priority="1" operator="greaterThan">
      <formula>G$17</formula>
    </cfRule>
  </conditionalFormatting>
  <conditionalFormatting sqref="Z19 Z21 Z23 Z25 Z27">
    <cfRule type="cellIs" dxfId="23" priority="14" stopIfTrue="1" operator="lessThan">
      <formula>$C19-1</formula>
    </cfRule>
    <cfRule type="cellIs" dxfId="22" priority="15" stopIfTrue="1" operator="greaterThan">
      <formula>$C19-1</formula>
    </cfRule>
  </conditionalFormatting>
  <conditionalFormatting sqref="Z29 Z31 Z33 Z35 Z37">
    <cfRule type="cellIs" dxfId="21" priority="12" stopIfTrue="1" operator="lessThan">
      <formula>$C29-1</formula>
    </cfRule>
    <cfRule type="cellIs" dxfId="20" priority="13" stopIfTrue="1" operator="greaterThan">
      <formula>$C29-1</formula>
    </cfRule>
  </conditionalFormatting>
  <conditionalFormatting sqref="Z39 Z41 Z43">
    <cfRule type="cellIs" dxfId="19" priority="8" stopIfTrue="1" operator="lessThan">
      <formula>$C39-1</formula>
    </cfRule>
    <cfRule type="cellIs" dxfId="18" priority="9" stopIfTrue="1" operator="greaterThan">
      <formula>$C39-1</formula>
    </cfRule>
  </conditionalFormatting>
  <conditionalFormatting sqref="Z45 Z47 Z49 Z51 Z53">
    <cfRule type="cellIs" dxfId="17" priority="6" stopIfTrue="1" operator="lessThan">
      <formula>$C45-1</formula>
    </cfRule>
    <cfRule type="cellIs" dxfId="16" priority="7" stopIfTrue="1" operator="greaterThan">
      <formula>$C45-1</formula>
    </cfRule>
  </conditionalFormatting>
  <dataValidations count="7">
    <dataValidation type="list" allowBlank="1" showInputMessage="1" showErrorMessage="1" sqref="W3" xr:uid="{B81621D3-6D32-4739-ABB2-BBA2DEBCCEC0}">
      <formula1>"all' aperto, al coperto"</formula1>
    </dataValidation>
    <dataValidation type="list" allowBlank="1" showInputMessage="1" showErrorMessage="1" sqref="S5" xr:uid="{7411B6D8-2186-46EC-B7DF-74A78A86524A}">
      <formula1>"1h, 1h15m,1h30m,2h"</formula1>
    </dataValidation>
    <dataValidation type="list" allowBlank="1" showInputMessage="1" showErrorMessage="1" sqref="O5" xr:uid="{41AF9EF2-1C8B-4DA7-90FA-3FF880E5FC34}">
      <formula1>MATCH_FORMAT</formula1>
    </dataValidation>
    <dataValidation type="list" allowBlank="1" showInputMessage="1" showErrorMessage="1" sqref="U3" xr:uid="{37B3B043-7067-49DE-933D-099FBFD09B55}">
      <formula1>"terra,veloce"</formula1>
    </dataValidation>
    <dataValidation type="list" allowBlank="1" showInputMessage="1" showErrorMessage="1" sqref="W5:W6 U5:U6" xr:uid="{635A7D38-AEED-4466-8AFA-048BA76E920C}">
      <formula1>ORARI</formula1>
    </dataValidation>
    <dataValidation type="whole" allowBlank="1" showInputMessage="1" showErrorMessage="1" sqref="N3" xr:uid="{02F3E293-2F29-4BB4-B3D7-CAA6A7AF0CC8}">
      <formula1>1</formula1>
      <formula2>21</formula2>
    </dataValidation>
    <dataValidation type="list" allowBlank="1" showInputMessage="1" showErrorMessage="1" sqref="G15:W15 Y15" xr:uid="{83042269-F8E3-4A79-B1B5-0ECA8257A9F2}">
      <formula1>"feriale,festivo"</formula1>
    </dataValidation>
  </dataValidations>
  <hyperlinks>
    <hyperlink ref="G16" location="'Es. IMPOSTA TURNI giovanile P '!A1" display="IMPOSTA" xr:uid="{6B393578-65FE-45E8-B0E0-187B8C9A1601}"/>
    <hyperlink ref="H16:Y16" location="'Es. IMPOSTA TURNI giovanile P '!A1" display="IMPOSTA" xr:uid="{81EDD2F9-9E1F-41FD-98BA-BA9E803D9B63}"/>
  </hyperlinks>
  <pageMargins left="0.25" right="0.25" top="0.33" bottom="0.24" header="0.3" footer="0.3"/>
  <pageSetup paperSize="9" scale="27" orientation="landscape" r:id="rId1"/>
  <ignoredErrors>
    <ignoredError sqref="Z19 Z21:Z53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D86F-FD4A-4186-A983-9AFC6E7E0211}">
  <sheetPr codeName="Foglio2">
    <tabColor rgb="FF92D050"/>
  </sheetPr>
  <dimension ref="A1:T23"/>
  <sheetViews>
    <sheetView zoomScaleNormal="100" workbookViewId="0">
      <selection activeCell="R17" sqref="R17"/>
    </sheetView>
  </sheetViews>
  <sheetFormatPr defaultColWidth="8.89453125" defaultRowHeight="14.4" x14ac:dyDescent="0.55000000000000004"/>
  <cols>
    <col min="1" max="1" width="15.3125" style="57" customWidth="1"/>
    <col min="2" max="7" width="8.89453125" style="58" hidden="1" customWidth="1"/>
    <col min="8" max="18" width="8.89453125" style="58"/>
    <col min="19" max="20" width="8.89453125" style="37" customWidth="1"/>
    <col min="21" max="16384" width="8.89453125" style="37"/>
  </cols>
  <sheetData>
    <row r="1" spans="1:20" ht="32.1" customHeight="1" x14ac:dyDescent="0.55000000000000004">
      <c r="A1" s="59" t="s">
        <v>53</v>
      </c>
      <c r="B1" s="60">
        <f>'Es. GIOVANILE P'!G55</f>
        <v>0</v>
      </c>
      <c r="C1" s="60">
        <f>'Es. GIOVANILE P'!H55</f>
        <v>0</v>
      </c>
      <c r="D1" s="60">
        <f>'Es. GIOVANILE P'!I55</f>
        <v>0</v>
      </c>
      <c r="E1" s="60">
        <f>'Es. GIOVANILE P'!J55</f>
        <v>0</v>
      </c>
      <c r="F1" s="60">
        <f>'Es. GIOVANILE P'!K55</f>
        <v>0</v>
      </c>
      <c r="G1" s="60">
        <f>'Es. GIOVANILE P'!L55</f>
        <v>0</v>
      </c>
      <c r="H1" s="60">
        <f>'Es. GIOVANILE P'!M55</f>
        <v>7</v>
      </c>
      <c r="I1" s="60">
        <f>'Es. GIOVANILE P'!N55</f>
        <v>13</v>
      </c>
      <c r="J1" s="60">
        <f>'Es. GIOVANILE P'!O55</f>
        <v>20</v>
      </c>
      <c r="K1" s="60">
        <f>'Es. GIOVANILE P'!P55</f>
        <v>30</v>
      </c>
      <c r="L1" s="60">
        <f>'Es. GIOVANILE P'!Q55</f>
        <v>24</v>
      </c>
      <c r="M1" s="60">
        <f>'Es. GIOVANILE P'!R55</f>
        <v>23</v>
      </c>
      <c r="N1" s="60">
        <f>'Es. GIOVANILE P'!S55</f>
        <v>24</v>
      </c>
      <c r="O1" s="60">
        <f>'Es. GIOVANILE P'!T55</f>
        <v>24</v>
      </c>
      <c r="P1" s="60">
        <f>'Es. GIOVANILE P'!U55</f>
        <v>12</v>
      </c>
      <c r="Q1" s="60">
        <f>'Es. GIOVANILE P'!V55</f>
        <v>7</v>
      </c>
      <c r="R1" s="60">
        <f>'Es. GIOVANILE P'!W55</f>
        <v>4</v>
      </c>
      <c r="S1" s="60">
        <f>'Es. GIOVANILE P'!X55</f>
        <v>0</v>
      </c>
      <c r="T1" s="60">
        <f>'Es. GIOVANILE P'!Y55</f>
        <v>0</v>
      </c>
    </row>
    <row r="2" spans="1:20" ht="15.3" x14ac:dyDescent="0.55000000000000004">
      <c r="A2" s="61" t="s">
        <v>52</v>
      </c>
      <c r="B2" s="62">
        <f t="shared" ref="B2:T2" si="0">SUM(B6:B20)</f>
        <v>0</v>
      </c>
      <c r="C2" s="62">
        <f t="shared" si="0"/>
        <v>0</v>
      </c>
      <c r="D2" s="62">
        <f>SUM(D6:D20)</f>
        <v>0</v>
      </c>
      <c r="E2" s="62">
        <f t="shared" ref="E2:I2" si="1">SUM(E6:E20)</f>
        <v>0</v>
      </c>
      <c r="F2" s="62">
        <f t="shared" si="1"/>
        <v>0</v>
      </c>
      <c r="G2" s="62">
        <f t="shared" si="1"/>
        <v>0</v>
      </c>
      <c r="H2" s="62">
        <f t="shared" si="1"/>
        <v>7</v>
      </c>
      <c r="I2" s="62">
        <f t="shared" si="1"/>
        <v>13</v>
      </c>
      <c r="J2" s="62">
        <f t="shared" si="0"/>
        <v>20</v>
      </c>
      <c r="K2" s="62">
        <f t="shared" si="0"/>
        <v>30</v>
      </c>
      <c r="L2" s="62">
        <f t="shared" si="0"/>
        <v>24</v>
      </c>
      <c r="M2" s="62">
        <f t="shared" si="0"/>
        <v>23</v>
      </c>
      <c r="N2" s="62">
        <f t="shared" si="0"/>
        <v>24</v>
      </c>
      <c r="O2" s="62">
        <f t="shared" si="0"/>
        <v>24</v>
      </c>
      <c r="P2" s="62">
        <f t="shared" si="0"/>
        <v>12</v>
      </c>
      <c r="Q2" s="62">
        <f t="shared" si="0"/>
        <v>7</v>
      </c>
      <c r="R2" s="62">
        <f t="shared" si="0"/>
        <v>4</v>
      </c>
      <c r="S2" s="62">
        <f t="shared" si="0"/>
        <v>0</v>
      </c>
      <c r="T2" s="63">
        <f t="shared" si="0"/>
        <v>0</v>
      </c>
    </row>
    <row r="3" spans="1:20" ht="18.899999999999999" customHeight="1" x14ac:dyDescent="0.55000000000000004">
      <c r="A3" s="64" t="s">
        <v>37</v>
      </c>
      <c r="B3" s="65" t="str">
        <f>'Es. GIOVANILE P'!G13</f>
        <v>gg/mm</v>
      </c>
      <c r="C3" s="65" t="str">
        <f>'Es. GIOVANILE P'!H13</f>
        <v>gg/mm</v>
      </c>
      <c r="D3" s="65" t="str">
        <f>'Es. GIOVANILE P'!I13</f>
        <v>gg/mm</v>
      </c>
      <c r="E3" s="65" t="str">
        <f>'Es. GIOVANILE P'!J13</f>
        <v>gg/mm</v>
      </c>
      <c r="F3" s="65" t="str">
        <f>'Es. GIOVANILE P'!K13</f>
        <v>gg/mm</v>
      </c>
      <c r="G3" s="65" t="str">
        <f>'Es. GIOVANILE P'!L13</f>
        <v>gg/mm</v>
      </c>
      <c r="H3" s="65">
        <f>'Es. GIOVANILE P'!M13</f>
        <v>45330</v>
      </c>
      <c r="I3" s="65">
        <f>'Es. GIOVANILE P'!N13</f>
        <v>45331</v>
      </c>
      <c r="J3" s="65">
        <f>'Es. GIOVANILE P'!O13</f>
        <v>45332</v>
      </c>
      <c r="K3" s="65">
        <f>'Es. GIOVANILE P'!P13</f>
        <v>45333</v>
      </c>
      <c r="L3" s="65">
        <f>'Es. GIOVANILE P'!Q13</f>
        <v>45334</v>
      </c>
      <c r="M3" s="65">
        <f>'Es. GIOVANILE P'!R13</f>
        <v>45335</v>
      </c>
      <c r="N3" s="65">
        <f>'Es. GIOVANILE P'!S13</f>
        <v>45336</v>
      </c>
      <c r="O3" s="65">
        <f>'Es. GIOVANILE P'!T13</f>
        <v>45337</v>
      </c>
      <c r="P3" s="65">
        <f>'Es. GIOVANILE P'!U13</f>
        <v>45338</v>
      </c>
      <c r="Q3" s="65">
        <f>'Es. GIOVANILE P'!V13</f>
        <v>45339</v>
      </c>
      <c r="R3" s="65">
        <f>'Es. GIOVANILE P'!W13</f>
        <v>45340</v>
      </c>
      <c r="S3" s="113" t="str">
        <f>'Es. GIOVANILE P'!X13</f>
        <v>gg/mm</v>
      </c>
      <c r="T3" s="113" t="str">
        <f>'Es. GIOVANILE P'!Y13</f>
        <v>gg/mm</v>
      </c>
    </row>
    <row r="4" spans="1:20" ht="18" customHeight="1" x14ac:dyDescent="0.55000000000000004">
      <c r="A4" s="64" t="s">
        <v>38</v>
      </c>
      <c r="B4" s="122" t="str">
        <f>'Es. GIOVANILE P'!G14</f>
        <v/>
      </c>
      <c r="C4" s="122" t="str">
        <f>'Es. GIOVANILE P'!H14</f>
        <v/>
      </c>
      <c r="D4" s="122" t="str">
        <f>'Es. GIOVANILE P'!I14</f>
        <v/>
      </c>
      <c r="E4" s="122" t="str">
        <f>'Es. GIOVANILE P'!J14</f>
        <v/>
      </c>
      <c r="F4" s="122" t="str">
        <f>'Es. GIOVANILE P'!K14</f>
        <v/>
      </c>
      <c r="G4" s="122" t="str">
        <f>'Es. GIOVANILE P'!L14</f>
        <v/>
      </c>
      <c r="H4" s="122">
        <f>'Es. GIOVANILE P'!M14</f>
        <v>45330</v>
      </c>
      <c r="I4" s="122">
        <f>'Es. GIOVANILE P'!N14</f>
        <v>45331</v>
      </c>
      <c r="J4" s="122">
        <f>'Es. GIOVANILE P'!O14</f>
        <v>45332</v>
      </c>
      <c r="K4" s="122">
        <f>'Es. GIOVANILE P'!P14</f>
        <v>45333</v>
      </c>
      <c r="L4" s="122">
        <f>'Es. GIOVANILE P'!Q14</f>
        <v>45334</v>
      </c>
      <c r="M4" s="122">
        <f>'Es. GIOVANILE P'!R14</f>
        <v>45335</v>
      </c>
      <c r="N4" s="122">
        <f>'Es. GIOVANILE P'!S14</f>
        <v>45336</v>
      </c>
      <c r="O4" s="122">
        <f>'Es. GIOVANILE P'!T14</f>
        <v>45337</v>
      </c>
      <c r="P4" s="122">
        <f>'Es. GIOVANILE P'!U14</f>
        <v>45338</v>
      </c>
      <c r="Q4" s="122">
        <f>'Es. GIOVANILE P'!V14</f>
        <v>45339</v>
      </c>
      <c r="R4" s="122">
        <f>'Es. GIOVANILE P'!W14</f>
        <v>45340</v>
      </c>
      <c r="S4" s="122" t="str">
        <f>'Es. GIOVANILE P'!X14</f>
        <v/>
      </c>
      <c r="T4" s="122" t="str">
        <f>'Es. GIOVANILE P'!Y14</f>
        <v/>
      </c>
    </row>
    <row r="5" spans="1:20" ht="17.100000000000001" customHeight="1" thickBot="1" x14ac:dyDescent="0.6">
      <c r="A5" s="66" t="s">
        <v>39</v>
      </c>
      <c r="B5" s="67">
        <f>'Es. GIOVANILE P'!G15</f>
        <v>0</v>
      </c>
      <c r="C5" s="67">
        <f>'Es. GIOVANILE P'!H15</f>
        <v>0</v>
      </c>
      <c r="D5" s="67">
        <f>'Es. GIOVANILE P'!I15</f>
        <v>0</v>
      </c>
      <c r="E5" s="67">
        <f>'Es. GIOVANILE P'!J15</f>
        <v>0</v>
      </c>
      <c r="F5" s="67">
        <f>'Es. GIOVANILE P'!K15</f>
        <v>0</v>
      </c>
      <c r="G5" s="67">
        <f>'Es. GIOVANILE P'!L15</f>
        <v>0</v>
      </c>
      <c r="H5" s="67" t="str">
        <f>'Es. GIOVANILE P'!M15</f>
        <v>feriale</v>
      </c>
      <c r="I5" s="67" t="str">
        <f>'Es. GIOVANILE P'!N15</f>
        <v>feriale</v>
      </c>
      <c r="J5" s="67" t="str">
        <f>'Es. GIOVANILE P'!O15</f>
        <v>feriale</v>
      </c>
      <c r="K5" s="67" t="str">
        <f>'Es. GIOVANILE P'!P15</f>
        <v>festivo</v>
      </c>
      <c r="L5" s="67" t="str">
        <f>'Es. GIOVANILE P'!Q15</f>
        <v>feriale</v>
      </c>
      <c r="M5" s="67" t="str">
        <f>'Es. GIOVANILE P'!R15</f>
        <v>feriale</v>
      </c>
      <c r="N5" s="67" t="str">
        <f>'Es. GIOVANILE P'!S15</f>
        <v>feriale</v>
      </c>
      <c r="O5" s="67" t="str">
        <f>'Es. GIOVANILE P'!T15</f>
        <v>feriale</v>
      </c>
      <c r="P5" s="67" t="str">
        <f>'Es. GIOVANILE P'!U15</f>
        <v>feriale</v>
      </c>
      <c r="Q5" s="67" t="str">
        <f>'Es. GIOVANILE P'!V15</f>
        <v>feriale</v>
      </c>
      <c r="R5" s="67" t="str">
        <f>'Es. GIOVANILE P'!W15</f>
        <v>festivo</v>
      </c>
      <c r="S5" s="67">
        <f>'Es. GIOVANILE P'!X15</f>
        <v>0</v>
      </c>
      <c r="T5" s="67">
        <f>'Es. GIOVANILE P'!Y15</f>
        <v>0</v>
      </c>
    </row>
    <row r="6" spans="1:20" ht="15.3" x14ac:dyDescent="0.55000000000000004">
      <c r="A6" s="55" t="s">
        <v>54</v>
      </c>
      <c r="B6" s="74"/>
      <c r="C6" s="74"/>
      <c r="D6" s="74"/>
      <c r="E6" s="74"/>
      <c r="F6" s="74"/>
      <c r="G6" s="74"/>
      <c r="H6" s="74">
        <v>2</v>
      </c>
      <c r="I6" s="74">
        <v>4</v>
      </c>
      <c r="J6" s="74">
        <v>7</v>
      </c>
      <c r="K6" s="74">
        <v>8</v>
      </c>
      <c r="L6" s="74">
        <v>6</v>
      </c>
      <c r="M6" s="74">
        <v>5</v>
      </c>
      <c r="N6" s="74">
        <v>6</v>
      </c>
      <c r="O6" s="74">
        <v>6</v>
      </c>
      <c r="P6" s="74">
        <v>4</v>
      </c>
      <c r="Q6" s="74">
        <v>2</v>
      </c>
      <c r="R6" s="74">
        <v>2</v>
      </c>
      <c r="S6" s="78"/>
      <c r="T6" s="78"/>
    </row>
    <row r="7" spans="1:20" ht="15.3" x14ac:dyDescent="0.55000000000000004">
      <c r="A7" s="56" t="s">
        <v>54</v>
      </c>
      <c r="B7" s="75"/>
      <c r="C7" s="75"/>
      <c r="D7" s="75"/>
      <c r="E7" s="75"/>
      <c r="F7" s="75"/>
      <c r="G7" s="75"/>
      <c r="H7" s="75">
        <v>2</v>
      </c>
      <c r="I7" s="75">
        <v>3</v>
      </c>
      <c r="J7" s="75">
        <v>7</v>
      </c>
      <c r="K7" s="75">
        <v>8</v>
      </c>
      <c r="L7" s="75">
        <v>6</v>
      </c>
      <c r="M7" s="75">
        <v>6</v>
      </c>
      <c r="N7" s="75">
        <v>6</v>
      </c>
      <c r="O7" s="75">
        <v>6</v>
      </c>
      <c r="P7" s="75">
        <v>4</v>
      </c>
      <c r="Q7" s="75">
        <v>2</v>
      </c>
      <c r="R7" s="75">
        <v>2</v>
      </c>
      <c r="S7" s="76"/>
      <c r="T7" s="76"/>
    </row>
    <row r="8" spans="1:20" ht="15.3" x14ac:dyDescent="0.55000000000000004">
      <c r="A8" s="56" t="s">
        <v>54</v>
      </c>
      <c r="B8" s="75"/>
      <c r="C8" s="75"/>
      <c r="D8" s="75"/>
      <c r="E8" s="75"/>
      <c r="F8" s="75"/>
      <c r="G8" s="75"/>
      <c r="H8" s="75">
        <v>3</v>
      </c>
      <c r="I8" s="75">
        <v>3</v>
      </c>
      <c r="J8" s="75">
        <v>3</v>
      </c>
      <c r="K8" s="75">
        <v>8</v>
      </c>
      <c r="L8" s="75">
        <v>6</v>
      </c>
      <c r="M8" s="75">
        <v>6</v>
      </c>
      <c r="N8" s="75">
        <v>6</v>
      </c>
      <c r="O8" s="75">
        <v>6</v>
      </c>
      <c r="P8" s="75">
        <v>4</v>
      </c>
      <c r="Q8" s="75">
        <v>3</v>
      </c>
      <c r="R8" s="75"/>
      <c r="S8" s="76"/>
      <c r="T8" s="76"/>
    </row>
    <row r="9" spans="1:20" ht="15.3" x14ac:dyDescent="0.55000000000000004">
      <c r="A9" s="56" t="s">
        <v>54</v>
      </c>
      <c r="B9" s="75"/>
      <c r="C9" s="75"/>
      <c r="D9" s="75"/>
      <c r="E9" s="75"/>
      <c r="F9" s="75"/>
      <c r="G9" s="75"/>
      <c r="H9" s="75"/>
      <c r="I9" s="75">
        <v>3</v>
      </c>
      <c r="J9" s="75">
        <v>3</v>
      </c>
      <c r="K9" s="75">
        <v>6</v>
      </c>
      <c r="L9" s="75">
        <v>6</v>
      </c>
      <c r="M9" s="75">
        <v>6</v>
      </c>
      <c r="N9" s="75">
        <v>6</v>
      </c>
      <c r="O9" s="75">
        <v>6</v>
      </c>
      <c r="P9" s="75"/>
      <c r="Q9" s="75"/>
      <c r="R9" s="75"/>
      <c r="S9" s="76"/>
      <c r="T9" s="76"/>
    </row>
    <row r="10" spans="1:20" ht="15.3" x14ac:dyDescent="0.55000000000000004">
      <c r="A10" s="56" t="s">
        <v>54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76"/>
    </row>
    <row r="11" spans="1:20" ht="15.3" x14ac:dyDescent="0.55000000000000004">
      <c r="A11" s="56" t="s">
        <v>54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6"/>
    </row>
    <row r="12" spans="1:20" ht="15.3" x14ac:dyDescent="0.55000000000000004">
      <c r="A12" s="56" t="s">
        <v>54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76"/>
    </row>
    <row r="13" spans="1:20" ht="15.3" x14ac:dyDescent="0.55000000000000004">
      <c r="A13" s="56" t="s">
        <v>54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  <c r="T13" s="76"/>
    </row>
    <row r="14" spans="1:20" ht="15.3" x14ac:dyDescent="0.55000000000000004">
      <c r="A14" s="56" t="s">
        <v>54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  <c r="T14" s="76"/>
    </row>
    <row r="15" spans="1:20" ht="15.3" x14ac:dyDescent="0.55000000000000004">
      <c r="A15" s="56" t="s">
        <v>54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6"/>
      <c r="T15" s="76"/>
    </row>
    <row r="16" spans="1:20" ht="15.3" x14ac:dyDescent="0.55000000000000004">
      <c r="A16" s="56" t="s">
        <v>54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  <c r="T16" s="76"/>
    </row>
    <row r="17" spans="1:20" ht="15.3" x14ac:dyDescent="0.55000000000000004">
      <c r="A17" s="56" t="s">
        <v>54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  <c r="T17" s="76"/>
    </row>
    <row r="18" spans="1:20" ht="15.3" x14ac:dyDescent="0.55000000000000004">
      <c r="A18" s="56" t="s">
        <v>54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76"/>
    </row>
    <row r="19" spans="1:20" ht="15.3" x14ac:dyDescent="0.55000000000000004">
      <c r="A19" s="56" t="s">
        <v>54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76"/>
    </row>
    <row r="20" spans="1:20" ht="15.3" x14ac:dyDescent="0.55000000000000004">
      <c r="A20" s="56" t="s">
        <v>54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76"/>
    </row>
    <row r="22" spans="1:20" x14ac:dyDescent="0.55000000000000004">
      <c r="A22" s="37"/>
      <c r="B22" s="57"/>
      <c r="C22" s="57"/>
      <c r="D22" s="57"/>
      <c r="E22" s="57"/>
      <c r="K22" s="57"/>
      <c r="L22" s="123" t="s">
        <v>83</v>
      </c>
      <c r="M22" s="57"/>
      <c r="N22" s="57"/>
      <c r="O22" s="57"/>
      <c r="P22" s="57"/>
      <c r="Q22" s="57"/>
      <c r="R22" s="57"/>
    </row>
    <row r="23" spans="1:20" x14ac:dyDescent="0.55000000000000004">
      <c r="L23" s="124" t="s">
        <v>63</v>
      </c>
    </row>
  </sheetData>
  <sheetProtection sheet="1" objects="1" scenarios="1"/>
  <conditionalFormatting sqref="B2:T2">
    <cfRule type="cellIs" dxfId="15" priority="1" operator="lessThan">
      <formula>B$1</formula>
    </cfRule>
    <cfRule type="cellIs" dxfId="14" priority="2" operator="greaterThan">
      <formula>B$1</formula>
    </cfRule>
  </conditionalFormatting>
  <conditionalFormatting sqref="B5:T5">
    <cfRule type="cellIs" dxfId="13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A48C-4390-4FB1-A917-85FED4E1B976}">
  <sheetPr codeName="Foglio27">
    <tabColor rgb="FF92D050"/>
    <pageSetUpPr fitToPage="1"/>
  </sheetPr>
  <dimension ref="B1:AB61"/>
  <sheetViews>
    <sheetView topLeftCell="A24" zoomScale="50" zoomScaleNormal="50" zoomScaleSheetLayoutView="30" workbookViewId="0">
      <selection activeCell="B6" sqref="B6"/>
    </sheetView>
  </sheetViews>
  <sheetFormatPr defaultColWidth="9.1015625" defaultRowHeight="19.8" x14ac:dyDescent="0.65"/>
  <cols>
    <col min="1" max="1" width="7.41796875" style="1" customWidth="1"/>
    <col min="2" max="2" width="34.1015625" style="1" customWidth="1"/>
    <col min="3" max="3" width="18.7890625" style="1" customWidth="1"/>
    <col min="4" max="4" width="21.5234375" style="1" customWidth="1"/>
    <col min="5" max="5" width="8.68359375" style="1" customWidth="1"/>
    <col min="6" max="6" width="16.20703125" style="1" customWidth="1"/>
    <col min="7" max="10" width="19.5234375" style="1" hidden="1" customWidth="1"/>
    <col min="11" max="11" width="19.5234375" style="1" customWidth="1"/>
    <col min="12" max="12" width="23.20703125" style="1" customWidth="1"/>
    <col min="13" max="14" width="19.5234375" style="1" customWidth="1"/>
    <col min="15" max="15" width="24.5234375" style="1" customWidth="1"/>
    <col min="16" max="17" width="19.5234375" style="1" customWidth="1"/>
    <col min="18" max="18" width="19.5234375" style="2" customWidth="1"/>
    <col min="19" max="19" width="19.5234375" style="36" customWidth="1"/>
    <col min="20" max="21" width="19.5234375" style="1" customWidth="1"/>
    <col min="22" max="22" width="22.89453125" style="1" customWidth="1"/>
    <col min="23" max="23" width="19.5234375" style="1" customWidth="1"/>
    <col min="24" max="25" width="19.5234375" style="1" hidden="1" customWidth="1"/>
    <col min="26" max="26" width="14.5234375" style="1" customWidth="1"/>
    <col min="27" max="27" width="11.41796875" style="1" customWidth="1"/>
    <col min="28" max="28" width="16.41796875" style="1" customWidth="1"/>
    <col min="29" max="16384" width="9.1015625" style="1"/>
  </cols>
  <sheetData>
    <row r="1" spans="2:28" ht="20.100000000000001" thickBot="1" x14ac:dyDescent="0.7"/>
    <row r="2" spans="2:28" s="21" customFormat="1" ht="49.8" customHeight="1" x14ac:dyDescent="0.45">
      <c r="H2" s="93"/>
      <c r="I2" s="93"/>
      <c r="J2" s="93"/>
      <c r="K2" s="93"/>
      <c r="L2" s="305" t="s">
        <v>47</v>
      </c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7"/>
    </row>
    <row r="3" spans="2:28" s="21" customFormat="1" ht="26.4" customHeight="1" x14ac:dyDescent="0.45">
      <c r="J3" s="92"/>
      <c r="L3" s="292" t="s">
        <v>33</v>
      </c>
      <c r="M3" s="327"/>
      <c r="N3" s="48">
        <v>7</v>
      </c>
      <c r="P3" s="99" t="s">
        <v>14</v>
      </c>
      <c r="Q3" s="48">
        <v>3</v>
      </c>
      <c r="R3" s="99" t="s">
        <v>103</v>
      </c>
      <c r="S3" s="48"/>
      <c r="T3" s="99" t="s">
        <v>13</v>
      </c>
      <c r="U3" s="48" t="s">
        <v>43</v>
      </c>
      <c r="V3" s="99" t="s">
        <v>15</v>
      </c>
      <c r="W3" s="48" t="s">
        <v>77</v>
      </c>
    </row>
    <row r="4" spans="2:28" s="21" customFormat="1" ht="15" x14ac:dyDescent="0.45">
      <c r="G4" s="92"/>
      <c r="H4" s="92"/>
      <c r="I4" s="92"/>
      <c r="J4" s="92"/>
      <c r="L4" s="51"/>
      <c r="N4" s="92"/>
      <c r="O4" s="92"/>
      <c r="P4" s="92"/>
      <c r="R4" s="92"/>
      <c r="S4" s="92"/>
      <c r="T4" s="92"/>
      <c r="U4" s="92"/>
      <c r="V4" s="92"/>
      <c r="W4" s="100"/>
    </row>
    <row r="5" spans="2:28" s="21" customFormat="1" ht="25.2" customHeight="1" x14ac:dyDescent="0.45">
      <c r="G5" s="92"/>
      <c r="H5" s="92"/>
      <c r="I5" s="92"/>
      <c r="J5" s="92"/>
      <c r="L5" s="51"/>
      <c r="N5" s="99" t="s">
        <v>46</v>
      </c>
      <c r="O5" s="328" t="s">
        <v>29</v>
      </c>
      <c r="P5" s="328"/>
      <c r="Q5" s="328"/>
      <c r="R5" s="99" t="s">
        <v>58</v>
      </c>
      <c r="S5" s="48" t="s">
        <v>42</v>
      </c>
      <c r="T5" s="99" t="s">
        <v>59</v>
      </c>
      <c r="U5" s="49">
        <v>0.54166666666666696</v>
      </c>
      <c r="V5" s="99" t="s">
        <v>61</v>
      </c>
      <c r="W5" s="49">
        <v>0.91666666666666696</v>
      </c>
    </row>
    <row r="6" spans="2:28" s="21" customFormat="1" ht="25.2" customHeight="1" x14ac:dyDescent="0.45">
      <c r="G6" s="92"/>
      <c r="H6" s="92"/>
      <c r="I6" s="92"/>
      <c r="J6" s="92"/>
      <c r="L6" s="51"/>
      <c r="N6" s="99"/>
      <c r="O6" s="298"/>
      <c r="P6" s="298"/>
      <c r="Q6" s="298"/>
      <c r="R6" s="99"/>
      <c r="S6" s="116"/>
      <c r="T6" s="99" t="s">
        <v>60</v>
      </c>
      <c r="U6" s="49">
        <v>0.375</v>
      </c>
      <c r="V6" s="99" t="s">
        <v>62</v>
      </c>
      <c r="W6" s="49">
        <v>0.79166666666666696</v>
      </c>
    </row>
    <row r="7" spans="2:28" s="21" customFormat="1" ht="14.1" thickBot="1" x14ac:dyDescent="0.5"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</row>
    <row r="8" spans="2:28" s="21" customFormat="1" x14ac:dyDescent="0.65">
      <c r="R8" s="22"/>
      <c r="S8" s="34"/>
    </row>
    <row r="9" spans="2:28" s="21" customFormat="1" x14ac:dyDescent="0.65">
      <c r="R9" s="22"/>
      <c r="S9" s="34"/>
    </row>
    <row r="10" spans="2:28" s="21" customFormat="1" ht="60" customHeight="1" x14ac:dyDescent="0.45">
      <c r="E10" s="98"/>
      <c r="F10" s="98"/>
      <c r="G10" s="98"/>
      <c r="H10" s="98"/>
      <c r="I10" s="98"/>
      <c r="J10" s="98"/>
      <c r="K10" s="294" t="s">
        <v>76</v>
      </c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</row>
    <row r="11" spans="2:28" s="21" customFormat="1" ht="60.9" customHeight="1" x14ac:dyDescent="0.45">
      <c r="B11" s="41"/>
      <c r="E11" s="102"/>
      <c r="F11" s="102"/>
      <c r="G11" s="102"/>
      <c r="H11" s="102"/>
      <c r="I11" s="102"/>
      <c r="J11" s="102"/>
      <c r="K11" s="317" t="s">
        <v>96</v>
      </c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</row>
    <row r="12" spans="2:28" ht="27" customHeight="1" thickBot="1" x14ac:dyDescent="0.7">
      <c r="B12" s="4"/>
    </row>
    <row r="13" spans="2:28" ht="42" customHeight="1" thickBot="1" x14ac:dyDescent="0.5">
      <c r="B13" s="302" t="s">
        <v>57</v>
      </c>
      <c r="C13" s="318" t="s">
        <v>78</v>
      </c>
      <c r="D13" s="324" t="s">
        <v>98</v>
      </c>
      <c r="E13" s="321" t="s">
        <v>36</v>
      </c>
      <c r="F13" s="43" t="s">
        <v>48</v>
      </c>
      <c r="G13" s="5" t="s">
        <v>97</v>
      </c>
      <c r="H13" s="5" t="s">
        <v>97</v>
      </c>
      <c r="I13" s="5" t="s">
        <v>97</v>
      </c>
      <c r="J13" s="5" t="s">
        <v>97</v>
      </c>
      <c r="K13" s="5" t="s">
        <v>97</v>
      </c>
      <c r="L13" s="5" t="s">
        <v>97</v>
      </c>
      <c r="M13" s="5" t="s">
        <v>97</v>
      </c>
      <c r="N13" s="5" t="s">
        <v>97</v>
      </c>
      <c r="O13" s="5" t="s">
        <v>97</v>
      </c>
      <c r="P13" s="5" t="s">
        <v>97</v>
      </c>
      <c r="Q13" s="5">
        <v>45355</v>
      </c>
      <c r="R13" s="5">
        <v>45356</v>
      </c>
      <c r="S13" s="5">
        <v>45357</v>
      </c>
      <c r="T13" s="5">
        <v>45358</v>
      </c>
      <c r="U13" s="5">
        <v>45359</v>
      </c>
      <c r="V13" s="5">
        <v>45360</v>
      </c>
      <c r="W13" s="5">
        <v>45361</v>
      </c>
      <c r="X13" s="120" t="s">
        <v>97</v>
      </c>
      <c r="Y13" s="120" t="s">
        <v>97</v>
      </c>
      <c r="Z13" s="308" t="s">
        <v>0</v>
      </c>
      <c r="AA13" s="309"/>
      <c r="AB13" s="310"/>
    </row>
    <row r="14" spans="2:28" ht="42" customHeight="1" x14ac:dyDescent="0.45">
      <c r="B14" s="303"/>
      <c r="C14" s="319"/>
      <c r="D14" s="325"/>
      <c r="E14" s="322"/>
      <c r="F14" s="44" t="s">
        <v>49</v>
      </c>
      <c r="G14" s="121" t="str">
        <f>IF(G13="gg/mm","",(IF(G13="","",G13)))</f>
        <v/>
      </c>
      <c r="H14" s="121" t="str">
        <f t="shared" ref="H14:Y14" si="0">IF(H13="gg/mm","",(IF(H13="","",H13)))</f>
        <v/>
      </c>
      <c r="I14" s="121" t="str">
        <f t="shared" si="0"/>
        <v/>
      </c>
      <c r="J14" s="121" t="str">
        <f t="shared" si="0"/>
        <v/>
      </c>
      <c r="K14" s="121" t="str">
        <f t="shared" si="0"/>
        <v/>
      </c>
      <c r="L14" s="121" t="str">
        <f t="shared" si="0"/>
        <v/>
      </c>
      <c r="M14" s="121" t="str">
        <f t="shared" si="0"/>
        <v/>
      </c>
      <c r="N14" s="121" t="str">
        <f t="shared" si="0"/>
        <v/>
      </c>
      <c r="O14" s="121" t="str">
        <f t="shared" si="0"/>
        <v/>
      </c>
      <c r="P14" s="121" t="str">
        <f t="shared" si="0"/>
        <v/>
      </c>
      <c r="Q14" s="121">
        <f t="shared" si="0"/>
        <v>45355</v>
      </c>
      <c r="R14" s="121">
        <f t="shared" si="0"/>
        <v>45356</v>
      </c>
      <c r="S14" s="121">
        <f t="shared" si="0"/>
        <v>45357</v>
      </c>
      <c r="T14" s="121">
        <f t="shared" si="0"/>
        <v>45358</v>
      </c>
      <c r="U14" s="121">
        <f t="shared" si="0"/>
        <v>45359</v>
      </c>
      <c r="V14" s="121">
        <f t="shared" si="0"/>
        <v>45360</v>
      </c>
      <c r="W14" s="121">
        <f t="shared" si="0"/>
        <v>45361</v>
      </c>
      <c r="X14" s="121" t="str">
        <f t="shared" si="0"/>
        <v/>
      </c>
      <c r="Y14" s="121" t="str">
        <f t="shared" si="0"/>
        <v/>
      </c>
      <c r="Z14" s="311" t="s">
        <v>56</v>
      </c>
      <c r="AA14" s="312"/>
      <c r="AB14" s="313"/>
    </row>
    <row r="15" spans="2:28" ht="42" customHeight="1" thickBot="1" x14ac:dyDescent="0.5">
      <c r="B15" s="303"/>
      <c r="C15" s="319"/>
      <c r="D15" s="325"/>
      <c r="E15" s="322"/>
      <c r="F15" s="44" t="s">
        <v>50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 t="s">
        <v>34</v>
      </c>
      <c r="R15" s="54" t="s">
        <v>34</v>
      </c>
      <c r="S15" s="54" t="s">
        <v>34</v>
      </c>
      <c r="T15" s="54" t="s">
        <v>34</v>
      </c>
      <c r="U15" s="54" t="s">
        <v>34</v>
      </c>
      <c r="V15" s="54" t="s">
        <v>34</v>
      </c>
      <c r="W15" s="54" t="s">
        <v>35</v>
      </c>
      <c r="X15" s="54"/>
      <c r="Y15" s="54"/>
      <c r="Z15" s="314"/>
      <c r="AA15" s="315"/>
      <c r="AB15" s="316"/>
    </row>
    <row r="16" spans="2:28" ht="47.25" customHeight="1" thickBot="1" x14ac:dyDescent="0.5">
      <c r="B16" s="304"/>
      <c r="C16" s="320"/>
      <c r="D16" s="326"/>
      <c r="E16" s="323"/>
      <c r="F16" s="53" t="s">
        <v>51</v>
      </c>
      <c r="G16" s="73" t="s">
        <v>55</v>
      </c>
      <c r="H16" s="73" t="s">
        <v>55</v>
      </c>
      <c r="I16" s="73" t="s">
        <v>55</v>
      </c>
      <c r="J16" s="73" t="s">
        <v>55</v>
      </c>
      <c r="K16" s="73" t="s">
        <v>55</v>
      </c>
      <c r="L16" s="73" t="s">
        <v>55</v>
      </c>
      <c r="M16" s="73" t="s">
        <v>55</v>
      </c>
      <c r="N16" s="73" t="s">
        <v>55</v>
      </c>
      <c r="O16" s="73" t="s">
        <v>55</v>
      </c>
      <c r="P16" s="73" t="s">
        <v>55</v>
      </c>
      <c r="Q16" s="73" t="s">
        <v>55</v>
      </c>
      <c r="R16" s="73" t="s">
        <v>55</v>
      </c>
      <c r="S16" s="73" t="s">
        <v>55</v>
      </c>
      <c r="T16" s="73" t="s">
        <v>55</v>
      </c>
      <c r="U16" s="73" t="s">
        <v>55</v>
      </c>
      <c r="V16" s="73" t="s">
        <v>55</v>
      </c>
      <c r="W16" s="73" t="s">
        <v>55</v>
      </c>
      <c r="X16" s="73" t="s">
        <v>55</v>
      </c>
      <c r="Y16" s="73" t="s">
        <v>55</v>
      </c>
      <c r="Z16" s="15" t="s">
        <v>2</v>
      </c>
      <c r="AA16" s="16" t="s">
        <v>1</v>
      </c>
      <c r="AB16" s="17"/>
    </row>
    <row r="17" spans="2:28" ht="47.25" customHeight="1" x14ac:dyDescent="0.45">
      <c r="B17" s="106"/>
      <c r="C17" s="107"/>
      <c r="D17" s="107"/>
      <c r="E17" s="108"/>
      <c r="F17" s="52" t="s">
        <v>40</v>
      </c>
      <c r="G17" s="42">
        <f>IF('Es. IMPOSTA TURNI veterani P'!B2&gt;0,'Es. IMPOSTA TURNI veterani P'!B2,0)</f>
        <v>0</v>
      </c>
      <c r="H17" s="42">
        <f>IF('Es. IMPOSTA TURNI veterani P'!C2&gt;0,'Es. IMPOSTA TURNI veterani P'!C2,0)</f>
        <v>0</v>
      </c>
      <c r="I17" s="42">
        <f>IF('Es. IMPOSTA TURNI veterani P'!D2&gt;0,'Es. IMPOSTA TURNI veterani P'!D2,0)</f>
        <v>0</v>
      </c>
      <c r="J17" s="42">
        <f>IF('Es. IMPOSTA TURNI veterani P'!E2&gt;0,'Es. IMPOSTA TURNI veterani P'!E2,0)</f>
        <v>0</v>
      </c>
      <c r="K17" s="42">
        <f>IF('Es. IMPOSTA TURNI veterani P'!F2&gt;0,'Es. IMPOSTA TURNI veterani P'!F2,0)</f>
        <v>0</v>
      </c>
      <c r="L17" s="42">
        <f>IF('Es. IMPOSTA TURNI veterani P'!G2&gt;0,'Es. IMPOSTA TURNI veterani P'!G2,0)</f>
        <v>0</v>
      </c>
      <c r="M17" s="42">
        <f>IF('Es. IMPOSTA TURNI veterani P'!H2&gt;0,'Es. IMPOSTA TURNI veterani P'!H2,0)</f>
        <v>0</v>
      </c>
      <c r="N17" s="42">
        <f>IF('Es. IMPOSTA TURNI veterani P'!I2&gt;0,'Es. IMPOSTA TURNI veterani P'!I2,0)</f>
        <v>0</v>
      </c>
      <c r="O17" s="42">
        <f>IF('Es. IMPOSTA TURNI veterani P'!J2&gt;0,'Es. IMPOSTA TURNI veterani P'!J2,0)</f>
        <v>0</v>
      </c>
      <c r="P17" s="42">
        <f>IF('Es. IMPOSTA TURNI veterani P'!K2&gt;0,'Es. IMPOSTA TURNI veterani P'!K2,0)</f>
        <v>0</v>
      </c>
      <c r="Q17" s="42">
        <f>IF('Es. IMPOSTA TURNI veterani P'!L2&gt;0,'Es. IMPOSTA TURNI veterani P'!L2,0)</f>
        <v>19</v>
      </c>
      <c r="R17" s="42">
        <f>IF('Es. IMPOSTA TURNI veterani P'!M2&gt;0,'Es. IMPOSTA TURNI veterani P'!M2,0)</f>
        <v>21</v>
      </c>
      <c r="S17" s="42">
        <f>IF('Es. IMPOSTA TURNI veterani P'!N2&gt;0,'Es. IMPOSTA TURNI veterani P'!N2,0)</f>
        <v>17</v>
      </c>
      <c r="T17" s="42">
        <f>IF('Es. IMPOSTA TURNI veterani P'!O2&gt;0,'Es. IMPOSTA TURNI veterani P'!O2,0)</f>
        <v>17</v>
      </c>
      <c r="U17" s="42">
        <f>IF('Es. IMPOSTA TURNI veterani P'!P2&gt;0,'Es. IMPOSTA TURNI veterani P'!P2,0)</f>
        <v>16</v>
      </c>
      <c r="V17" s="42">
        <f>IF('Es. IMPOSTA TURNI veterani P'!Q2&gt;0,'Es. IMPOSTA TURNI veterani P'!Q2,0)</f>
        <v>18</v>
      </c>
      <c r="W17" s="42">
        <f>IF('Es. IMPOSTA TURNI veterani P'!R2&gt;0,'Es. IMPOSTA TURNI veterani P'!R2,0)</f>
        <v>9</v>
      </c>
      <c r="X17" s="42">
        <f>IF('Es. IMPOSTA TURNI veterani P'!S2&gt;0,'Es. IMPOSTA TURNI veterani P'!S2,0)</f>
        <v>0</v>
      </c>
      <c r="Y17" s="42">
        <f>IF('Es. IMPOSTA TURNI veterani P'!T2&gt;0,'Es. IMPOSTA TURNI veterani P'!T2,0)</f>
        <v>0</v>
      </c>
      <c r="Z17" s="81"/>
      <c r="AA17" s="79"/>
      <c r="AB17" s="82"/>
    </row>
    <row r="18" spans="2:28" ht="64.5" customHeight="1" x14ac:dyDescent="0.65">
      <c r="B18" s="91" t="s">
        <v>85</v>
      </c>
      <c r="C18" s="115"/>
      <c r="D18" s="86"/>
      <c r="E18" s="6"/>
      <c r="F18" s="6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 t="s">
        <v>65</v>
      </c>
      <c r="R18" s="110" t="s">
        <v>12</v>
      </c>
      <c r="S18" s="110"/>
      <c r="T18" s="111" t="s">
        <v>9</v>
      </c>
      <c r="U18" s="111"/>
      <c r="V18" s="111" t="s">
        <v>10</v>
      </c>
      <c r="W18" s="111" t="s">
        <v>8</v>
      </c>
      <c r="X18" s="23"/>
      <c r="Y18" s="24"/>
      <c r="Z18" s="83"/>
      <c r="AA18" s="35"/>
      <c r="AB18" s="32"/>
    </row>
    <row r="19" spans="2:28" s="3" customFormat="1" ht="32.25" customHeight="1" thickBot="1" x14ac:dyDescent="0.55000000000000004">
      <c r="B19" s="87"/>
      <c r="C19" s="88">
        <v>16</v>
      </c>
      <c r="D19" s="127">
        <f>IF(C19&gt;0,C19-Z19-1,0)</f>
        <v>0</v>
      </c>
      <c r="E19" s="7">
        <v>0</v>
      </c>
      <c r="F19" s="12"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v>4</v>
      </c>
      <c r="R19" s="8">
        <v>2</v>
      </c>
      <c r="S19" s="8">
        <v>2</v>
      </c>
      <c r="T19" s="8">
        <v>2</v>
      </c>
      <c r="U19" s="8">
        <v>2</v>
      </c>
      <c r="V19" s="8">
        <v>2</v>
      </c>
      <c r="W19" s="8">
        <v>1</v>
      </c>
      <c r="X19" s="8"/>
      <c r="Y19" s="9"/>
      <c r="Z19" s="84">
        <f>SUM(G19:Y19)</f>
        <v>15</v>
      </c>
      <c r="AA19" s="10"/>
      <c r="AB19" s="30">
        <f>AA19/Z19</f>
        <v>0</v>
      </c>
    </row>
    <row r="20" spans="2:28" ht="64.5" customHeight="1" thickTop="1" x14ac:dyDescent="0.65">
      <c r="B20" s="91" t="s">
        <v>87</v>
      </c>
      <c r="C20" s="86"/>
      <c r="D20" s="86"/>
      <c r="E20" s="6"/>
      <c r="F20" s="6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 t="s">
        <v>12</v>
      </c>
      <c r="S20" s="110"/>
      <c r="T20" s="111" t="s">
        <v>9</v>
      </c>
      <c r="U20" s="111"/>
      <c r="V20" s="111" t="s">
        <v>10</v>
      </c>
      <c r="W20" s="111" t="s">
        <v>8</v>
      </c>
      <c r="X20" s="23"/>
      <c r="Y20" s="24"/>
      <c r="Z20" s="83"/>
      <c r="AA20" s="35"/>
      <c r="AB20" s="32"/>
    </row>
    <row r="21" spans="2:28" s="3" customFormat="1" ht="32.25" customHeight="1" thickBot="1" x14ac:dyDescent="0.55000000000000004">
      <c r="B21" s="87"/>
      <c r="C21" s="88">
        <v>20</v>
      </c>
      <c r="D21" s="127">
        <f>IF(C21&gt;0,C21-Z21-1,0)</f>
        <v>0</v>
      </c>
      <c r="E21" s="7">
        <v>0</v>
      </c>
      <c r="F21" s="12"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v>4</v>
      </c>
      <c r="R21" s="8">
        <v>4</v>
      </c>
      <c r="S21" s="8">
        <v>4</v>
      </c>
      <c r="T21" s="8">
        <v>2</v>
      </c>
      <c r="U21" s="8">
        <v>2</v>
      </c>
      <c r="V21" s="8">
        <v>2</v>
      </c>
      <c r="W21" s="8">
        <v>1</v>
      </c>
      <c r="X21" s="8"/>
      <c r="Y21" s="9"/>
      <c r="Z21" s="84">
        <f>SUM(G21:Y21)</f>
        <v>19</v>
      </c>
      <c r="AA21" s="10"/>
      <c r="AB21" s="30">
        <f>AA21/Z21</f>
        <v>0</v>
      </c>
    </row>
    <row r="22" spans="2:28" ht="64.5" customHeight="1" thickTop="1" x14ac:dyDescent="0.65">
      <c r="B22" s="91" t="s">
        <v>86</v>
      </c>
      <c r="C22" s="115"/>
      <c r="D22" s="86"/>
      <c r="E22" s="6"/>
      <c r="F22" s="6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 t="s">
        <v>65</v>
      </c>
      <c r="R22" s="110" t="s">
        <v>12</v>
      </c>
      <c r="S22" s="110"/>
      <c r="T22" s="110" t="s">
        <v>9</v>
      </c>
      <c r="U22" s="110"/>
      <c r="V22" s="110" t="s">
        <v>10</v>
      </c>
      <c r="W22" s="111" t="s">
        <v>8</v>
      </c>
      <c r="X22" s="23"/>
      <c r="Y22" s="24"/>
      <c r="Z22" s="83"/>
      <c r="AA22" s="35"/>
      <c r="AB22" s="32"/>
    </row>
    <row r="23" spans="2:28" s="3" customFormat="1" ht="32.25" customHeight="1" thickBot="1" x14ac:dyDescent="0.55000000000000004">
      <c r="B23" s="87"/>
      <c r="C23" s="88">
        <v>18</v>
      </c>
      <c r="D23" s="127">
        <f>IF(C23&gt;0,C23-Z23-1,0)</f>
        <v>0</v>
      </c>
      <c r="E23" s="7">
        <v>0</v>
      </c>
      <c r="F23" s="12"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v>4</v>
      </c>
      <c r="R23" s="8">
        <v>3</v>
      </c>
      <c r="S23" s="8">
        <v>3</v>
      </c>
      <c r="T23" s="8">
        <v>2</v>
      </c>
      <c r="U23" s="8">
        <v>2</v>
      </c>
      <c r="V23" s="8">
        <v>2</v>
      </c>
      <c r="W23" s="8">
        <v>1</v>
      </c>
      <c r="X23" s="8"/>
      <c r="Y23" s="9"/>
      <c r="Z23" s="84">
        <f>SUM(G23:Y23)</f>
        <v>17</v>
      </c>
      <c r="AA23" s="10"/>
      <c r="AB23" s="30">
        <f>AA23/Z23</f>
        <v>0</v>
      </c>
    </row>
    <row r="24" spans="2:28" ht="64.5" customHeight="1" thickTop="1" x14ac:dyDescent="0.65">
      <c r="B24" s="91" t="s">
        <v>88</v>
      </c>
      <c r="C24" s="115"/>
      <c r="D24" s="86"/>
      <c r="E24" s="6"/>
      <c r="F24" s="6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 t="s">
        <v>65</v>
      </c>
      <c r="R24" s="110" t="s">
        <v>12</v>
      </c>
      <c r="S24" s="110"/>
      <c r="T24" s="110" t="s">
        <v>9</v>
      </c>
      <c r="U24" s="110"/>
      <c r="V24" s="111" t="s">
        <v>10</v>
      </c>
      <c r="W24" s="111" t="s">
        <v>8</v>
      </c>
      <c r="X24" s="23"/>
      <c r="Y24" s="24"/>
      <c r="Z24" s="83"/>
      <c r="AA24" s="35"/>
      <c r="AB24" s="32"/>
    </row>
    <row r="25" spans="2:28" s="3" customFormat="1" ht="32.25" customHeight="1" thickBot="1" x14ac:dyDescent="0.55000000000000004">
      <c r="B25" s="87"/>
      <c r="C25" s="88">
        <v>18</v>
      </c>
      <c r="D25" s="127">
        <f>IF(C25&gt;0,C25-Z25-1,0)</f>
        <v>0</v>
      </c>
      <c r="E25" s="7">
        <v>0</v>
      </c>
      <c r="F25" s="12"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v>2</v>
      </c>
      <c r="R25" s="8">
        <v>4</v>
      </c>
      <c r="S25" s="8">
        <v>4</v>
      </c>
      <c r="T25" s="8">
        <v>2</v>
      </c>
      <c r="U25" s="8">
        <v>2</v>
      </c>
      <c r="V25" s="8">
        <v>2</v>
      </c>
      <c r="W25" s="8">
        <v>1</v>
      </c>
      <c r="X25" s="8"/>
      <c r="Y25" s="9"/>
      <c r="Z25" s="84">
        <f>SUM(G25:Y25)</f>
        <v>17</v>
      </c>
      <c r="AA25" s="10"/>
      <c r="AB25" s="30">
        <f>AA25/Z25</f>
        <v>0</v>
      </c>
    </row>
    <row r="26" spans="2:28" ht="64.5" customHeight="1" thickTop="1" x14ac:dyDescent="0.65">
      <c r="B26" s="91" t="s">
        <v>89</v>
      </c>
      <c r="C26" s="86"/>
      <c r="D26" s="86"/>
      <c r="E26" s="6"/>
      <c r="F26" s="6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 t="s">
        <v>65</v>
      </c>
      <c r="R26" s="110" t="s">
        <v>12</v>
      </c>
      <c r="S26" s="110"/>
      <c r="T26" s="110" t="s">
        <v>9</v>
      </c>
      <c r="U26" s="110"/>
      <c r="V26" s="110" t="s">
        <v>10</v>
      </c>
      <c r="W26" s="111" t="s">
        <v>8</v>
      </c>
      <c r="X26" s="23"/>
      <c r="Y26" s="24"/>
      <c r="Z26" s="83"/>
      <c r="AA26" s="35"/>
      <c r="AB26" s="32"/>
    </row>
    <row r="27" spans="2:28" s="3" customFormat="1" ht="32.25" customHeight="1" thickBot="1" x14ac:dyDescent="0.55000000000000004">
      <c r="B27" s="87"/>
      <c r="C27" s="109">
        <v>10</v>
      </c>
      <c r="D27" s="127">
        <f>IF(C27&gt;0,C27-Z27-1,0)</f>
        <v>0</v>
      </c>
      <c r="E27" s="11">
        <v>0</v>
      </c>
      <c r="F27" s="12"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v>1</v>
      </c>
      <c r="R27" s="8">
        <v>2</v>
      </c>
      <c r="S27" s="8"/>
      <c r="T27" s="8">
        <v>3</v>
      </c>
      <c r="U27" s="8"/>
      <c r="V27" s="8">
        <v>2</v>
      </c>
      <c r="W27" s="8">
        <v>1</v>
      </c>
      <c r="X27" s="8"/>
      <c r="Y27" s="9"/>
      <c r="Z27" s="84">
        <f>SUM(G27:Y27)</f>
        <v>9</v>
      </c>
      <c r="AA27" s="10"/>
      <c r="AB27" s="30">
        <f>AA27/Z27</f>
        <v>0</v>
      </c>
    </row>
    <row r="28" spans="2:28" ht="64.5" customHeight="1" thickTop="1" x14ac:dyDescent="0.7">
      <c r="B28" s="91" t="s">
        <v>90</v>
      </c>
      <c r="C28" s="115"/>
      <c r="D28" s="86"/>
      <c r="E28" s="6"/>
      <c r="F28" s="6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 t="s">
        <v>12</v>
      </c>
      <c r="S28" s="110"/>
      <c r="T28" s="110" t="s">
        <v>9</v>
      </c>
      <c r="U28" s="110"/>
      <c r="V28" s="110" t="s">
        <v>10</v>
      </c>
      <c r="W28" s="111" t="s">
        <v>8</v>
      </c>
      <c r="X28" s="19"/>
      <c r="Y28" s="80"/>
      <c r="Z28" s="85"/>
      <c r="AA28" s="10"/>
      <c r="AB28" s="31"/>
    </row>
    <row r="29" spans="2:28" s="3" customFormat="1" ht="32.25" customHeight="1" thickBot="1" x14ac:dyDescent="0.55000000000000004">
      <c r="B29" s="87"/>
      <c r="C29" s="88">
        <v>8</v>
      </c>
      <c r="D29" s="128">
        <f>IF(C29&gt;0,C29-Z29-1,0)</f>
        <v>0</v>
      </c>
      <c r="E29" s="7">
        <v>0</v>
      </c>
      <c r="F29" s="12"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v>2</v>
      </c>
      <c r="S29" s="8"/>
      <c r="T29" s="8">
        <v>2</v>
      </c>
      <c r="U29" s="8"/>
      <c r="V29" s="8">
        <v>2</v>
      </c>
      <c r="W29" s="8">
        <v>1</v>
      </c>
      <c r="X29" s="8"/>
      <c r="Y29" s="9"/>
      <c r="Z29" s="84">
        <f>SUM(G29:Y29)</f>
        <v>7</v>
      </c>
      <c r="AA29" s="10"/>
      <c r="AB29" s="30">
        <f>AA29/Z29</f>
        <v>0</v>
      </c>
    </row>
    <row r="30" spans="2:28" ht="64.5" customHeight="1" thickTop="1" x14ac:dyDescent="0.65">
      <c r="B30" s="91" t="s">
        <v>91</v>
      </c>
      <c r="C30" s="86"/>
      <c r="D30" s="86"/>
      <c r="E30" s="6"/>
      <c r="F30" s="6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 t="s">
        <v>12</v>
      </c>
      <c r="S30" s="110"/>
      <c r="T30" s="110" t="s">
        <v>9</v>
      </c>
      <c r="U30" s="110"/>
      <c r="V30" s="110" t="s">
        <v>10</v>
      </c>
      <c r="W30" s="111" t="s">
        <v>8</v>
      </c>
      <c r="X30" s="19"/>
      <c r="Y30" s="19"/>
      <c r="Z30" s="83"/>
      <c r="AA30" s="35"/>
      <c r="AB30" s="32"/>
    </row>
    <row r="31" spans="2:28" s="3" customFormat="1" ht="32.25" customHeight="1" thickBot="1" x14ac:dyDescent="0.55000000000000004">
      <c r="B31" s="87"/>
      <c r="C31" s="88">
        <v>12</v>
      </c>
      <c r="D31" s="127">
        <f>IF(C31&gt;0,C31-Z31-1,0)</f>
        <v>0</v>
      </c>
      <c r="E31" s="7">
        <v>0</v>
      </c>
      <c r="F31" s="12"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>
        <v>2</v>
      </c>
      <c r="S31" s="8">
        <v>2</v>
      </c>
      <c r="T31" s="8">
        <v>2</v>
      </c>
      <c r="U31" s="8">
        <v>2</v>
      </c>
      <c r="V31" s="8">
        <v>2</v>
      </c>
      <c r="W31" s="8">
        <v>1</v>
      </c>
      <c r="X31" s="8"/>
      <c r="Y31" s="9"/>
      <c r="Z31" s="84">
        <f>SUM(G31:Y31)</f>
        <v>11</v>
      </c>
      <c r="AA31" s="10"/>
      <c r="AB31" s="30">
        <f>AA31/Z31</f>
        <v>0</v>
      </c>
    </row>
    <row r="32" spans="2:28" ht="64.5" customHeight="1" thickTop="1" x14ac:dyDescent="0.65">
      <c r="B32" s="91" t="s">
        <v>92</v>
      </c>
      <c r="C32" s="115"/>
      <c r="D32" s="86"/>
      <c r="E32" s="6"/>
      <c r="F32" s="6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 t="s">
        <v>9</v>
      </c>
      <c r="V32" s="110" t="s">
        <v>10</v>
      </c>
      <c r="W32" s="111" t="s">
        <v>8</v>
      </c>
      <c r="X32" s="19"/>
      <c r="Y32" s="19"/>
      <c r="Z32" s="83"/>
      <c r="AA32" s="35"/>
      <c r="AB32" s="32"/>
    </row>
    <row r="33" spans="2:28" s="3" customFormat="1" ht="32.25" customHeight="1" thickBot="1" x14ac:dyDescent="0.55000000000000004">
      <c r="B33" s="87"/>
      <c r="C33" s="88">
        <v>8</v>
      </c>
      <c r="D33" s="127">
        <f>IF(C33&gt;0,C33-Z33-1,0)</f>
        <v>0</v>
      </c>
      <c r="E33" s="7">
        <v>0</v>
      </c>
      <c r="F33" s="12"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>
        <v>4</v>
      </c>
      <c r="V33" s="8">
        <v>2</v>
      </c>
      <c r="W33" s="8">
        <v>1</v>
      </c>
      <c r="X33" s="8"/>
      <c r="Y33" s="9"/>
      <c r="Z33" s="84">
        <f>SUM(G33:Y33)</f>
        <v>7</v>
      </c>
      <c r="AA33" s="10"/>
      <c r="AB33" s="30">
        <f>AA33/Z33</f>
        <v>0</v>
      </c>
    </row>
    <row r="34" spans="2:28" ht="64.5" customHeight="1" thickTop="1" x14ac:dyDescent="0.65">
      <c r="B34" s="91" t="s">
        <v>94</v>
      </c>
      <c r="C34" s="86"/>
      <c r="D34" s="86"/>
      <c r="E34" s="6"/>
      <c r="F34" s="6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 t="s">
        <v>65</v>
      </c>
      <c r="R34" s="110" t="s">
        <v>12</v>
      </c>
      <c r="S34" s="110"/>
      <c r="T34" s="111" t="s">
        <v>9</v>
      </c>
      <c r="U34" s="111"/>
      <c r="V34" s="111" t="s">
        <v>10</v>
      </c>
      <c r="W34" s="111" t="s">
        <v>8</v>
      </c>
      <c r="X34" s="19"/>
      <c r="Y34" s="19"/>
      <c r="Z34" s="83"/>
      <c r="AA34" s="35"/>
      <c r="AB34" s="32"/>
    </row>
    <row r="35" spans="2:28" s="3" customFormat="1" ht="32.25" customHeight="1" thickBot="1" x14ac:dyDescent="0.55000000000000004">
      <c r="B35" s="87"/>
      <c r="C35" s="88">
        <v>16</v>
      </c>
      <c r="D35" s="127">
        <f>IF(C35&gt;0,C35-Z35-1,0)</f>
        <v>0</v>
      </c>
      <c r="E35" s="7">
        <v>0</v>
      </c>
      <c r="F35" s="12"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v>4</v>
      </c>
      <c r="R35" s="8">
        <v>2</v>
      </c>
      <c r="S35" s="8">
        <v>2</v>
      </c>
      <c r="T35" s="8">
        <v>2</v>
      </c>
      <c r="U35" s="8">
        <v>2</v>
      </c>
      <c r="V35" s="8">
        <v>2</v>
      </c>
      <c r="W35" s="8">
        <v>1</v>
      </c>
      <c r="X35" s="8"/>
      <c r="Y35" s="9"/>
      <c r="Z35" s="84">
        <f>SUM(G35:Y35)</f>
        <v>15</v>
      </c>
      <c r="AA35" s="10"/>
      <c r="AB35" s="30">
        <f>AA35/Z35</f>
        <v>0</v>
      </c>
    </row>
    <row r="36" spans="2:28" ht="64.5" hidden="1" customHeight="1" thickTop="1" x14ac:dyDescent="0.65">
      <c r="B36" s="91" t="s">
        <v>93</v>
      </c>
      <c r="C36" s="115"/>
      <c r="D36" s="86"/>
      <c r="E36" s="6"/>
      <c r="F36" s="6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1"/>
      <c r="X36" s="19"/>
      <c r="Y36" s="19"/>
      <c r="Z36" s="83"/>
      <c r="AA36" s="35"/>
      <c r="AB36" s="32"/>
    </row>
    <row r="37" spans="2:28" s="3" customFormat="1" ht="32.25" hidden="1" customHeight="1" thickBot="1" x14ac:dyDescent="0.55000000000000004">
      <c r="B37" s="87"/>
      <c r="C37" s="88">
        <v>0</v>
      </c>
      <c r="D37" s="127">
        <f>IF(C37&gt;0,C37-Z37-1,0)</f>
        <v>0</v>
      </c>
      <c r="E37" s="7">
        <v>0</v>
      </c>
      <c r="F37" s="12"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9"/>
      <c r="Z37" s="84">
        <f>SUM(G37:Y37)</f>
        <v>0</v>
      </c>
      <c r="AA37" s="10"/>
      <c r="AB37" s="30" t="e">
        <f>AA37/Z37</f>
        <v>#DIV/0!</v>
      </c>
    </row>
    <row r="38" spans="2:28" ht="64.5" hidden="1" customHeight="1" thickTop="1" x14ac:dyDescent="0.65">
      <c r="B38" s="91" t="s">
        <v>93</v>
      </c>
      <c r="C38" s="86"/>
      <c r="D38" s="86"/>
      <c r="E38" s="6"/>
      <c r="F38" s="6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1"/>
      <c r="W38" s="111"/>
      <c r="X38" s="23"/>
      <c r="Y38" s="23"/>
      <c r="Z38" s="83"/>
      <c r="AA38" s="35"/>
      <c r="AB38" s="32"/>
    </row>
    <row r="39" spans="2:28" s="3" customFormat="1" ht="32.25" hidden="1" customHeight="1" thickBot="1" x14ac:dyDescent="0.55000000000000004">
      <c r="B39" s="87"/>
      <c r="C39" s="88">
        <v>0</v>
      </c>
      <c r="D39" s="127">
        <f>IF(C39&gt;0,C39-Z39-1,0)</f>
        <v>0</v>
      </c>
      <c r="E39" s="7">
        <v>0</v>
      </c>
      <c r="F39" s="12"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9"/>
      <c r="Z39" s="84">
        <f>SUM(G39:Y39)</f>
        <v>0</v>
      </c>
      <c r="AA39" s="10"/>
      <c r="AB39" s="30" t="e">
        <f>AA39/Z39</f>
        <v>#DIV/0!</v>
      </c>
    </row>
    <row r="40" spans="2:28" ht="64.5" hidden="1" customHeight="1" thickTop="1" x14ac:dyDescent="0.65">
      <c r="B40" s="91" t="s">
        <v>93</v>
      </c>
      <c r="C40" s="115"/>
      <c r="D40" s="86"/>
      <c r="E40" s="6"/>
      <c r="F40" s="6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1"/>
      <c r="W40" s="111"/>
      <c r="X40" s="19"/>
      <c r="Y40" s="19"/>
      <c r="Z40" s="83"/>
      <c r="AA40" s="35"/>
      <c r="AB40" s="32"/>
    </row>
    <row r="41" spans="2:28" s="3" customFormat="1" ht="32.25" hidden="1" customHeight="1" thickBot="1" x14ac:dyDescent="0.55000000000000004">
      <c r="B41" s="87"/>
      <c r="C41" s="88">
        <v>0</v>
      </c>
      <c r="D41" s="127">
        <f>IF(C41&gt;0,C41-Z41-1,0)</f>
        <v>0</v>
      </c>
      <c r="E41" s="7">
        <v>0</v>
      </c>
      <c r="F41" s="12">
        <v>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9"/>
      <c r="Z41" s="84">
        <f>SUM(G41:Y41)</f>
        <v>0</v>
      </c>
      <c r="AA41" s="10"/>
      <c r="AB41" s="30" t="e">
        <f>AA41/Z41</f>
        <v>#DIV/0!</v>
      </c>
    </row>
    <row r="42" spans="2:28" ht="64.5" hidden="1" customHeight="1" thickTop="1" x14ac:dyDescent="0.65">
      <c r="B42" s="91" t="s">
        <v>93</v>
      </c>
      <c r="C42" s="86"/>
      <c r="D42" s="86"/>
      <c r="E42" s="6"/>
      <c r="F42" s="6"/>
      <c r="G42" s="110"/>
      <c r="H42" s="110"/>
      <c r="I42" s="110"/>
      <c r="J42" s="110"/>
      <c r="K42" s="110"/>
      <c r="L42" s="110"/>
      <c r="M42" s="110"/>
      <c r="N42" s="110"/>
      <c r="O42" s="110"/>
      <c r="P42" s="111"/>
      <c r="Q42" s="111"/>
      <c r="R42" s="111"/>
      <c r="S42" s="111"/>
      <c r="T42" s="111"/>
      <c r="U42" s="111"/>
      <c r="V42" s="111"/>
      <c r="W42" s="112"/>
      <c r="X42" s="89"/>
      <c r="Y42" s="90"/>
      <c r="Z42" s="83"/>
      <c r="AA42" s="35"/>
      <c r="AB42" s="32"/>
    </row>
    <row r="43" spans="2:28" s="3" customFormat="1" ht="32.25" hidden="1" customHeight="1" thickBot="1" x14ac:dyDescent="0.55000000000000004">
      <c r="B43" s="87"/>
      <c r="C43" s="88">
        <v>0</v>
      </c>
      <c r="D43" s="127">
        <f>IF(C43&gt;0,C43-Z43-1,0)</f>
        <v>0</v>
      </c>
      <c r="E43" s="7">
        <v>0</v>
      </c>
      <c r="F43" s="12" t="e">
        <v>#DIV/0!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9"/>
      <c r="X43" s="8"/>
      <c r="Y43" s="9"/>
      <c r="Z43" s="84">
        <f>SUM(G43:Y43)</f>
        <v>0</v>
      </c>
      <c r="AA43" s="10"/>
      <c r="AB43" s="30" t="e">
        <f>AA43/Z43</f>
        <v>#DIV/0!</v>
      </c>
    </row>
    <row r="44" spans="2:28" ht="64.5" hidden="1" customHeight="1" thickTop="1" x14ac:dyDescent="0.65">
      <c r="B44" s="91" t="s">
        <v>93</v>
      </c>
      <c r="C44" s="115"/>
      <c r="D44" s="86"/>
      <c r="E44" s="6"/>
      <c r="F44" s="6"/>
      <c r="G44" s="110"/>
      <c r="H44" s="110"/>
      <c r="I44" s="110"/>
      <c r="J44" s="110"/>
      <c r="K44" s="110"/>
      <c r="L44" s="110"/>
      <c r="M44" s="110"/>
      <c r="N44" s="110"/>
      <c r="O44" s="110"/>
      <c r="P44" s="111"/>
      <c r="Q44" s="111"/>
      <c r="R44" s="111"/>
      <c r="S44" s="111"/>
      <c r="T44" s="111"/>
      <c r="U44" s="111"/>
      <c r="V44" s="111"/>
      <c r="W44" s="112"/>
      <c r="X44" s="23"/>
      <c r="Y44" s="24"/>
      <c r="Z44" s="83"/>
      <c r="AA44" s="35"/>
      <c r="AB44" s="32"/>
    </row>
    <row r="45" spans="2:28" s="3" customFormat="1" ht="32.25" hidden="1" customHeight="1" thickBot="1" x14ac:dyDescent="0.55000000000000004">
      <c r="B45" s="87"/>
      <c r="C45" s="88">
        <v>0</v>
      </c>
      <c r="D45" s="127">
        <f>IF(C45&gt;0,C45-Z45-1,0)</f>
        <v>0</v>
      </c>
      <c r="E45" s="7">
        <v>0</v>
      </c>
      <c r="F45" s="12"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9"/>
      <c r="X45" s="8"/>
      <c r="Y45" s="9"/>
      <c r="Z45" s="84">
        <f>SUM(G45:Y45)</f>
        <v>0</v>
      </c>
      <c r="AA45" s="10"/>
      <c r="AB45" s="30" t="e">
        <f>AA45/Z45</f>
        <v>#DIV/0!</v>
      </c>
    </row>
    <row r="46" spans="2:28" ht="64.5" hidden="1" customHeight="1" thickTop="1" x14ac:dyDescent="0.65">
      <c r="B46" s="91" t="s">
        <v>93</v>
      </c>
      <c r="C46" s="115"/>
      <c r="D46" s="86"/>
      <c r="E46" s="6"/>
      <c r="F46" s="6"/>
      <c r="G46" s="110"/>
      <c r="H46" s="110"/>
      <c r="I46" s="110"/>
      <c r="J46" s="110"/>
      <c r="K46" s="110"/>
      <c r="L46" s="110"/>
      <c r="M46" s="110"/>
      <c r="N46" s="110"/>
      <c r="O46" s="110"/>
      <c r="P46" s="111"/>
      <c r="Q46" s="111"/>
      <c r="R46" s="111"/>
      <c r="S46" s="111"/>
      <c r="T46" s="111"/>
      <c r="U46" s="111"/>
      <c r="V46" s="111"/>
      <c r="W46" s="112"/>
      <c r="X46" s="23"/>
      <c r="Y46" s="24"/>
      <c r="Z46" s="83"/>
      <c r="AA46" s="35"/>
      <c r="AB46" s="32"/>
    </row>
    <row r="47" spans="2:28" s="3" customFormat="1" ht="32.25" hidden="1" customHeight="1" thickBot="1" x14ac:dyDescent="0.55000000000000004">
      <c r="B47" s="87"/>
      <c r="C47" s="88">
        <v>0</v>
      </c>
      <c r="D47" s="127">
        <f>IF(C47&gt;0,C47-Z47-1,0)</f>
        <v>0</v>
      </c>
      <c r="E47" s="7">
        <v>0</v>
      </c>
      <c r="F47" s="12"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9"/>
      <c r="X47" s="8"/>
      <c r="Y47" s="9"/>
      <c r="Z47" s="84">
        <f>SUM(G47:Y47)</f>
        <v>0</v>
      </c>
      <c r="AA47" s="10"/>
      <c r="AB47" s="30" t="e">
        <f>AA47/Z47</f>
        <v>#DIV/0!</v>
      </c>
    </row>
    <row r="48" spans="2:28" ht="64.5" hidden="1" customHeight="1" thickTop="1" x14ac:dyDescent="0.65">
      <c r="B48" s="91" t="s">
        <v>93</v>
      </c>
      <c r="C48" s="86"/>
      <c r="D48" s="86"/>
      <c r="E48" s="6"/>
      <c r="F48" s="6"/>
      <c r="G48" s="110"/>
      <c r="H48" s="110"/>
      <c r="I48" s="110"/>
      <c r="J48" s="110"/>
      <c r="K48" s="110"/>
      <c r="L48" s="110"/>
      <c r="M48" s="110"/>
      <c r="N48" s="110"/>
      <c r="O48" s="110"/>
      <c r="P48" s="111"/>
      <c r="Q48" s="111"/>
      <c r="R48" s="111"/>
      <c r="S48" s="111"/>
      <c r="T48" s="111"/>
      <c r="U48" s="111"/>
      <c r="V48" s="111"/>
      <c r="W48" s="112"/>
      <c r="X48" s="23"/>
      <c r="Y48" s="24"/>
      <c r="Z48" s="83"/>
      <c r="AA48" s="35"/>
      <c r="AB48" s="32"/>
    </row>
    <row r="49" spans="2:28" s="3" customFormat="1" ht="32.25" hidden="1" customHeight="1" thickBot="1" x14ac:dyDescent="0.55000000000000004">
      <c r="B49" s="87"/>
      <c r="C49" s="88">
        <v>0</v>
      </c>
      <c r="D49" s="127">
        <f>IF(C49&gt;0,C49-Z49-1,0)</f>
        <v>0</v>
      </c>
      <c r="E49" s="7">
        <v>0</v>
      </c>
      <c r="F49" s="12" t="e">
        <f>E49/C49</f>
        <v>#DIV/0!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9"/>
      <c r="X49" s="8"/>
      <c r="Y49" s="9"/>
      <c r="Z49" s="84">
        <f>SUM(G49:Y49)</f>
        <v>0</v>
      </c>
      <c r="AA49" s="10"/>
      <c r="AB49" s="30" t="e">
        <f>AA49/Z49</f>
        <v>#DIV/0!</v>
      </c>
    </row>
    <row r="50" spans="2:28" ht="64.5" hidden="1" customHeight="1" thickTop="1" x14ac:dyDescent="0.65">
      <c r="B50" s="91" t="s">
        <v>93</v>
      </c>
      <c r="C50" s="115"/>
      <c r="D50" s="86"/>
      <c r="E50" s="6"/>
      <c r="F50" s="6"/>
      <c r="G50" s="110"/>
      <c r="H50" s="110"/>
      <c r="I50" s="110"/>
      <c r="J50" s="110"/>
      <c r="K50" s="110"/>
      <c r="L50" s="110"/>
      <c r="M50" s="110"/>
      <c r="N50" s="110"/>
      <c r="O50" s="110"/>
      <c r="P50" s="111"/>
      <c r="Q50" s="111"/>
      <c r="R50" s="111"/>
      <c r="S50" s="111"/>
      <c r="T50" s="111"/>
      <c r="U50" s="111"/>
      <c r="V50" s="111"/>
      <c r="W50" s="112"/>
      <c r="X50" s="23"/>
      <c r="Y50" s="24"/>
      <c r="Z50" s="83"/>
      <c r="AA50" s="35"/>
      <c r="AB50" s="32"/>
    </row>
    <row r="51" spans="2:28" s="3" customFormat="1" ht="32.25" hidden="1" customHeight="1" thickBot="1" x14ac:dyDescent="0.55000000000000004">
      <c r="B51" s="87"/>
      <c r="C51" s="88">
        <v>0</v>
      </c>
      <c r="D51" s="127">
        <f>IF(C51&gt;0,C51-Z51-1,0)</f>
        <v>0</v>
      </c>
      <c r="E51" s="7">
        <v>0</v>
      </c>
      <c r="F51" s="12" t="e">
        <f>E51/C51</f>
        <v>#DIV/0!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9"/>
      <c r="X51" s="8"/>
      <c r="Y51" s="9"/>
      <c r="Z51" s="84">
        <f>SUM(G51:Y51)</f>
        <v>0</v>
      </c>
      <c r="AA51" s="10"/>
      <c r="AB51" s="30" t="e">
        <f>AA51/Z51</f>
        <v>#DIV/0!</v>
      </c>
    </row>
    <row r="52" spans="2:28" ht="64.5" hidden="1" customHeight="1" thickTop="1" x14ac:dyDescent="0.65">
      <c r="B52" s="91" t="s">
        <v>93</v>
      </c>
      <c r="C52" s="86"/>
      <c r="D52" s="86"/>
      <c r="E52" s="6"/>
      <c r="F52" s="6"/>
      <c r="G52" s="110"/>
      <c r="H52" s="110"/>
      <c r="I52" s="110"/>
      <c r="J52" s="110"/>
      <c r="K52" s="110"/>
      <c r="L52" s="110"/>
      <c r="M52" s="110"/>
      <c r="N52" s="110"/>
      <c r="O52" s="110"/>
      <c r="P52" s="111"/>
      <c r="Q52" s="111"/>
      <c r="R52" s="111"/>
      <c r="S52" s="111"/>
      <c r="T52" s="111"/>
      <c r="U52" s="111"/>
      <c r="V52" s="111"/>
      <c r="W52" s="112"/>
      <c r="X52" s="23"/>
      <c r="Y52" s="24"/>
      <c r="Z52" s="83"/>
      <c r="AA52" s="35"/>
      <c r="AB52" s="32"/>
    </row>
    <row r="53" spans="2:28" s="3" customFormat="1" ht="32.25" hidden="1" customHeight="1" thickBot="1" x14ac:dyDescent="0.55000000000000004">
      <c r="B53" s="87"/>
      <c r="C53" s="88">
        <v>0</v>
      </c>
      <c r="D53" s="127">
        <f>IF(C53&gt;0,C53-Z53-1,0)</f>
        <v>0</v>
      </c>
      <c r="E53" s="7">
        <v>0</v>
      </c>
      <c r="F53" s="12" t="e">
        <f>E53/C53</f>
        <v>#DIV/0!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9"/>
      <c r="X53" s="8"/>
      <c r="Y53" s="9"/>
      <c r="Z53" s="84">
        <f>SUM(G53:Y53)</f>
        <v>0</v>
      </c>
      <c r="AA53" s="10"/>
      <c r="AB53" s="30" t="e">
        <f>AA53/Z53</f>
        <v>#DIV/0!</v>
      </c>
    </row>
    <row r="54" spans="2:28" s="3" customFormat="1" ht="57" customHeight="1" thickTop="1" thickBot="1" x14ac:dyDescent="0.7">
      <c r="B54" s="18" t="s">
        <v>3</v>
      </c>
      <c r="C54" s="13">
        <f>SUM(C19:C53)</f>
        <v>126</v>
      </c>
      <c r="D54" s="13">
        <f>SUM(D19:D53)</f>
        <v>0</v>
      </c>
      <c r="E54" s="20">
        <f>SUM(E19,E29)</f>
        <v>0</v>
      </c>
      <c r="F54" s="29">
        <f>E54/C54</f>
        <v>0</v>
      </c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68"/>
      <c r="R54" s="69"/>
      <c r="S54" s="68"/>
      <c r="T54" s="70"/>
      <c r="U54" s="71"/>
      <c r="V54" s="72"/>
      <c r="W54" s="69"/>
      <c r="X54" s="72"/>
      <c r="Y54" s="69"/>
      <c r="Z54" s="95"/>
      <c r="AA54" s="96"/>
      <c r="AB54" s="97"/>
    </row>
    <row r="55" spans="2:28" ht="42" customHeight="1" thickBot="1" x14ac:dyDescent="0.5">
      <c r="B55" s="299" t="s">
        <v>44</v>
      </c>
      <c r="C55" s="300"/>
      <c r="D55" s="300"/>
      <c r="E55" s="300"/>
      <c r="F55" s="301"/>
      <c r="G55" s="14">
        <f t="shared" ref="G55:I55" si="1">SUM(G19,G21,G23,G25,G27,G29,G31,G33,G35,G37,G39,G41,G43,G45,G47,G49,G51,G53)</f>
        <v>0</v>
      </c>
      <c r="H55" s="14">
        <f t="shared" si="1"/>
        <v>0</v>
      </c>
      <c r="I55" s="14">
        <f t="shared" si="1"/>
        <v>0</v>
      </c>
      <c r="J55" s="14">
        <f>SUM(J19,J21,J23,J25,J27,J29,J31,J33,J35,J37,J39,J41,J43,J45,J47,J49,J51,J53)</f>
        <v>0</v>
      </c>
      <c r="K55" s="14">
        <f t="shared" ref="K55:Y55" si="2">SUM(K19,K21,K23,K25,K27,K29,K31,K33,K35,K37,K39,K41,K43,K45,K47,K49,K51,K53)</f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0</v>
      </c>
      <c r="Q55" s="14">
        <f t="shared" si="2"/>
        <v>19</v>
      </c>
      <c r="R55" s="14">
        <f t="shared" si="2"/>
        <v>21</v>
      </c>
      <c r="S55" s="14">
        <f t="shared" si="2"/>
        <v>17</v>
      </c>
      <c r="T55" s="14">
        <f t="shared" si="2"/>
        <v>17</v>
      </c>
      <c r="U55" s="14">
        <f t="shared" si="2"/>
        <v>16</v>
      </c>
      <c r="V55" s="14">
        <f t="shared" si="2"/>
        <v>18</v>
      </c>
      <c r="W55" s="14">
        <f t="shared" si="2"/>
        <v>9</v>
      </c>
      <c r="X55" s="14">
        <f t="shared" si="2"/>
        <v>0</v>
      </c>
      <c r="Y55" s="14">
        <f t="shared" si="2"/>
        <v>0</v>
      </c>
      <c r="Z55" s="14">
        <f>SUM(Z19,Z21,Z23,Z25,Z27,Z29,Z31,Z33,Z35,Z37,Z39,Z41,Z43,Z45,Z47,Z49,Z51,Z53)</f>
        <v>117</v>
      </c>
      <c r="AA55" s="94">
        <f>SUM(AA19,AA21,AA23,AA25,AA27,AA29,AA31,AA33,AA35,AA37,AA39,AA41,AA43,AA45,AA47,AA49,AA51,AA53)</f>
        <v>0</v>
      </c>
      <c r="AB55" s="105">
        <f>AA55/Z55</f>
        <v>0</v>
      </c>
    </row>
    <row r="56" spans="2:28" ht="30.75" customHeight="1" x14ac:dyDescent="0.7">
      <c r="B56" s="21"/>
      <c r="C56" s="21"/>
      <c r="D56" s="21"/>
      <c r="E56" s="21"/>
      <c r="F56" s="21"/>
      <c r="G56" s="101"/>
      <c r="H56" s="101"/>
      <c r="I56" s="103"/>
      <c r="J56" s="101"/>
      <c r="K56" s="101"/>
      <c r="L56" s="101"/>
      <c r="M56" s="101"/>
      <c r="N56" s="101"/>
      <c r="O56" s="104"/>
      <c r="P56" s="104"/>
      <c r="Q56" s="104"/>
      <c r="R56" s="22"/>
      <c r="S56" s="104"/>
      <c r="T56" s="104"/>
      <c r="U56" s="286" t="s">
        <v>5</v>
      </c>
      <c r="V56" s="287"/>
      <c r="W56" s="288"/>
    </row>
    <row r="57" spans="2:28" ht="29.25" customHeight="1" thickBot="1" x14ac:dyDescent="0.75">
      <c r="B57" s="25"/>
      <c r="C57" s="26"/>
      <c r="D57" s="26"/>
      <c r="E57" s="21"/>
      <c r="F57" s="21"/>
      <c r="G57" s="27"/>
      <c r="H57" s="27"/>
      <c r="I57" s="27"/>
      <c r="J57" s="27"/>
      <c r="K57" s="27"/>
      <c r="L57" s="27"/>
      <c r="M57" s="27"/>
      <c r="N57" s="27"/>
      <c r="O57" s="104"/>
      <c r="P57" s="104"/>
      <c r="Q57" s="104"/>
      <c r="R57" s="22"/>
      <c r="S57" s="104"/>
      <c r="T57" s="104"/>
      <c r="U57" s="289"/>
      <c r="V57" s="290"/>
      <c r="W57" s="291"/>
    </row>
    <row r="58" spans="2:28" ht="29.25" customHeight="1" x14ac:dyDescent="0.65">
      <c r="B58" s="33"/>
      <c r="C58" s="22"/>
      <c r="D58" s="22"/>
      <c r="E58" s="22"/>
      <c r="F58" s="22"/>
      <c r="G58" s="50"/>
      <c r="H58" s="50"/>
      <c r="I58" s="50"/>
      <c r="J58" s="50"/>
      <c r="K58" s="50"/>
      <c r="L58" s="50"/>
      <c r="M58" s="50"/>
      <c r="N58" s="50"/>
      <c r="O58" s="28"/>
      <c r="P58" s="28"/>
      <c r="Q58" s="28"/>
      <c r="R58" s="22"/>
      <c r="S58" s="34"/>
      <c r="T58" s="21"/>
    </row>
    <row r="59" spans="2:28" x14ac:dyDescent="0.6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2"/>
      <c r="S59" s="34"/>
      <c r="T59" s="21"/>
    </row>
    <row r="60" spans="2:28" x14ac:dyDescent="0.6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  <c r="S60" s="34"/>
      <c r="T60" s="21"/>
    </row>
    <row r="61" spans="2:28" x14ac:dyDescent="0.6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  <c r="S61" s="34"/>
      <c r="T61" s="21"/>
    </row>
  </sheetData>
  <sheetProtection sheet="1" objects="1" scenarios="1" formatCells="0" formatColumns="0" formatRows="0"/>
  <mergeCells count="14">
    <mergeCell ref="L2:W2"/>
    <mergeCell ref="C13:C16"/>
    <mergeCell ref="E13:E16"/>
    <mergeCell ref="Z13:AB13"/>
    <mergeCell ref="Z14:AB15"/>
    <mergeCell ref="D13:D16"/>
    <mergeCell ref="B55:F55"/>
    <mergeCell ref="U56:W57"/>
    <mergeCell ref="K11:W11"/>
    <mergeCell ref="L3:M3"/>
    <mergeCell ref="O5:Q5"/>
    <mergeCell ref="O6:Q6"/>
    <mergeCell ref="K10:W10"/>
    <mergeCell ref="B13:B16"/>
  </mergeCells>
  <conditionalFormatting sqref="G15:Y15">
    <cfRule type="cellIs" dxfId="12" priority="10" operator="equal">
      <formula>"festivo"</formula>
    </cfRule>
  </conditionalFormatting>
  <conditionalFormatting sqref="G55:Y55">
    <cfRule type="cellIs" dxfId="11" priority="1" operator="greaterThan">
      <formula>G$17</formula>
    </cfRule>
  </conditionalFormatting>
  <conditionalFormatting sqref="Z19 Z21 Z23 Z25 Z27">
    <cfRule type="cellIs" dxfId="10" priority="13" stopIfTrue="1" operator="lessThan">
      <formula>$C19-1</formula>
    </cfRule>
    <cfRule type="cellIs" dxfId="9" priority="14" stopIfTrue="1" operator="greaterThan">
      <formula>$C19-1</formula>
    </cfRule>
  </conditionalFormatting>
  <conditionalFormatting sqref="Z29 Z31 Z33 Z35 Z37">
    <cfRule type="cellIs" dxfId="8" priority="11" stopIfTrue="1" operator="lessThan">
      <formula>$C29-1</formula>
    </cfRule>
    <cfRule type="cellIs" dxfId="7" priority="12" stopIfTrue="1" operator="greaterThan">
      <formula>$C29-1</formula>
    </cfRule>
  </conditionalFormatting>
  <conditionalFormatting sqref="Z39 Z41 Z43">
    <cfRule type="cellIs" dxfId="6" priority="8" stopIfTrue="1" operator="lessThan">
      <formula>$C39-1</formula>
    </cfRule>
    <cfRule type="cellIs" dxfId="5" priority="9" stopIfTrue="1" operator="greaterThan">
      <formula>$C39-1</formula>
    </cfRule>
  </conditionalFormatting>
  <conditionalFormatting sqref="Z45 Z47 Z49 Z51 Z53">
    <cfRule type="cellIs" dxfId="4" priority="6" stopIfTrue="1" operator="lessThan">
      <formula>$C45-1</formula>
    </cfRule>
    <cfRule type="cellIs" dxfId="3" priority="7" stopIfTrue="1" operator="greaterThan">
      <formula>$C45-1</formula>
    </cfRule>
  </conditionalFormatting>
  <dataValidations count="7">
    <dataValidation type="whole" allowBlank="1" showInputMessage="1" showErrorMessage="1" sqref="N3" xr:uid="{349D0DAB-F1EC-4C33-87E6-D6AB774A6964}">
      <formula1>1</formula1>
      <formula2>21</formula2>
    </dataValidation>
    <dataValidation type="list" allowBlank="1" showInputMessage="1" showErrorMessage="1" sqref="W5:W6 U5:U6" xr:uid="{BA447B48-78C5-454B-A2E7-4FE2DAD511F0}">
      <formula1>ORARI</formula1>
    </dataValidation>
    <dataValidation type="list" allowBlank="1" showInputMessage="1" showErrorMessage="1" sqref="U3" xr:uid="{515D8717-D29B-4BAC-94BE-D7D50AD16354}">
      <formula1>"terra,veloce"</formula1>
    </dataValidation>
    <dataValidation type="list" allowBlank="1" showInputMessage="1" showErrorMessage="1" sqref="O5" xr:uid="{766CB34E-292D-41C0-A200-32B071B741F9}">
      <formula1>MATCH_FORMAT</formula1>
    </dataValidation>
    <dataValidation type="list" allowBlank="1" showInputMessage="1" showErrorMessage="1" sqref="S5" xr:uid="{1719A2F3-535B-4985-8775-976CBFA40449}">
      <formula1>"1h, 1h15m,1h30m,2h"</formula1>
    </dataValidation>
    <dataValidation type="list" allowBlank="1" showInputMessage="1" showErrorMessage="1" sqref="W3" xr:uid="{A8B93DB1-D019-4D73-853C-67517AF8E603}">
      <formula1>"all' aperto, al coperto"</formula1>
    </dataValidation>
    <dataValidation type="list" allowBlank="1" showInputMessage="1" showErrorMessage="1" sqref="G15:Y15" xr:uid="{4E2B5086-2BCF-4415-8701-6E891CEC70D4}">
      <formula1>"feriale,festivo"</formula1>
    </dataValidation>
  </dataValidations>
  <hyperlinks>
    <hyperlink ref="I16" location="'Es. IMPOSTA TURNI veterani'!A1" display="IMPOSTA" xr:uid="{25AC15D0-E4E4-48EB-8568-9A84E061E4C4}"/>
    <hyperlink ref="G16" location="'Es. IMPOSTA TURNI veterani'!A1" display="IMPOSTA" xr:uid="{C35B8C48-C0E3-44D8-8A65-9FD960F66458}"/>
    <hyperlink ref="H16" location="'Es. IMPOSTA TURNI veterani'!A1" display="IMPOSTA" xr:uid="{35B8055B-A67E-40C2-8B67-C19BDB0C860A}"/>
    <hyperlink ref="J16" location="'Es. IMPOSTA TURNI veterani'!A1" display="IMPOSTA" xr:uid="{F6609C73-4328-4D12-84DC-E0479A34BD66}"/>
    <hyperlink ref="K16" location="'Es. IMPOSTA TURNI veterani'!A1" display="IMPOSTA" xr:uid="{97E9279B-C245-41A0-9887-FA8F1A57A602}"/>
    <hyperlink ref="L16" location="'Es. IMPOSTA TURNI veterani'!A1" display="IMPOSTA" xr:uid="{678C9E71-8105-4E8D-AE5F-37BBA96EC2F8}"/>
    <hyperlink ref="M16" location="'Es. IMPOSTA TURNI veterani'!A1" display="IMPOSTA" xr:uid="{2EE93E13-1B84-4EF4-A6D5-A1D5B4779EC0}"/>
    <hyperlink ref="N16" location="'Es. IMPOSTA TURNI veterani'!A1" display="IMPOSTA" xr:uid="{B29F4EA6-DBEC-43A7-B185-9B1EFA79A14D}"/>
    <hyperlink ref="O16" location="'Es. IMPOSTA TURNI veterani'!A1" display="IMPOSTA" xr:uid="{2F691B65-A111-4C54-8B69-C089CECB0D4D}"/>
    <hyperlink ref="P16" location="'Es. IMPOSTA TURNI veterani'!A1" display="IMPOSTA" xr:uid="{0562CE52-B0F8-4F45-AD2F-35438350F882}"/>
    <hyperlink ref="Q16" location="'Es. IMPOSTA TURNI veterani'!A1" display="IMPOSTA" xr:uid="{150108EE-BECB-431D-9999-F481495C4C22}"/>
    <hyperlink ref="R16" location="'Es. IMPOSTA TURNI veterani'!A1" display="IMPOSTA" xr:uid="{EA39801D-CE81-4A7F-AF49-60C4707CC828}"/>
    <hyperlink ref="S16" location="'Es. IMPOSTA TURNI veterani'!A1" display="IMPOSTA" xr:uid="{3414EC07-4224-40F9-BB76-FD31D0AEB218}"/>
    <hyperlink ref="T16" location="'Es. IMPOSTA TURNI veterani'!A1" display="IMPOSTA" xr:uid="{DB9C17B0-A941-453C-8FEE-AEDCD08F4798}"/>
    <hyperlink ref="U16" location="'Es. IMPOSTA TURNI veterani'!A1" display="IMPOSTA" xr:uid="{46EBAC70-295A-4F7B-9445-2F21C0A1BDB9}"/>
    <hyperlink ref="V16" location="'Es. IMPOSTA TURNI veterani'!A1" display="IMPOSTA" xr:uid="{A83F0F8D-CEA5-4F85-8F51-6375C075A6E3}"/>
    <hyperlink ref="W16" location="'Es. IMPOSTA TURNI veterani'!A1" display="IMPOSTA" xr:uid="{4176D64F-36A9-45B8-A4DA-65DDDF9E0C3A}"/>
    <hyperlink ref="X16" location="'Es. IMPOSTA TURNI veterani'!A1" display="IMPOSTA" xr:uid="{F7DD7186-F2E5-46DB-8D0F-15A86FAE97C1}"/>
    <hyperlink ref="Y16" location="'Es. IMPOSTA TURNI veterani'!A1" display="IMPOSTA" xr:uid="{5C62ADD9-A40A-4D14-A750-A9732E7C9848}"/>
  </hyperlinks>
  <pageMargins left="0.25" right="0.25" top="0.33" bottom="0.24" header="0.3" footer="0.3"/>
  <pageSetup paperSize="9" scale="27" orientation="landscape" r:id="rId1"/>
  <ignoredErrors>
    <ignoredError sqref="Z19:Z53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D73D-AC7D-4035-AC33-205A0831C7E9}">
  <sheetPr codeName="Foglio3">
    <tabColor rgb="FF92D050"/>
  </sheetPr>
  <dimension ref="A1:T23"/>
  <sheetViews>
    <sheetView zoomScaleNormal="100" workbookViewId="0">
      <selection activeCell="X15" sqref="X15"/>
    </sheetView>
  </sheetViews>
  <sheetFormatPr defaultColWidth="8.89453125" defaultRowHeight="14.4" x14ac:dyDescent="0.55000000000000004"/>
  <cols>
    <col min="1" max="1" width="15.3125" style="57" customWidth="1"/>
    <col min="2" max="11" width="8.89453125" style="58" hidden="1" customWidth="1"/>
    <col min="12" max="18" width="8.89453125" style="58"/>
    <col min="19" max="16384" width="8.89453125" style="37"/>
  </cols>
  <sheetData>
    <row r="1" spans="1:20" ht="32.1" customHeight="1" x14ac:dyDescent="0.55000000000000004">
      <c r="A1" s="59" t="s">
        <v>53</v>
      </c>
      <c r="B1" s="60">
        <f>'Es. VETERANI P'!G55</f>
        <v>0</v>
      </c>
      <c r="C1" s="60">
        <f>'Es. VETERANI P'!H55</f>
        <v>0</v>
      </c>
      <c r="D1" s="60">
        <f>'Es. VETERANI P'!I55</f>
        <v>0</v>
      </c>
      <c r="E1" s="60">
        <f>'Es. VETERANI P'!J55</f>
        <v>0</v>
      </c>
      <c r="F1" s="60">
        <f>'Es. VETERANI P'!K55</f>
        <v>0</v>
      </c>
      <c r="G1" s="60">
        <f>'Es. VETERANI P'!L55</f>
        <v>0</v>
      </c>
      <c r="H1" s="60">
        <f>'Es. VETERANI P'!M55</f>
        <v>0</v>
      </c>
      <c r="I1" s="60">
        <f>'Es. VETERANI P'!N55</f>
        <v>0</v>
      </c>
      <c r="J1" s="60">
        <f>'Es. VETERANI P'!O55</f>
        <v>0</v>
      </c>
      <c r="K1" s="60">
        <f>'Es. VETERANI P'!P55</f>
        <v>0</v>
      </c>
      <c r="L1" s="60">
        <f>'Es. VETERANI P'!Q55</f>
        <v>19</v>
      </c>
      <c r="M1" s="60">
        <f>'Es. VETERANI P'!R55</f>
        <v>21</v>
      </c>
      <c r="N1" s="60">
        <f>'Es. VETERANI P'!S55</f>
        <v>17</v>
      </c>
      <c r="O1" s="60">
        <f>'Es. VETERANI P'!T55</f>
        <v>17</v>
      </c>
      <c r="P1" s="60">
        <f>'Es. VETERANI P'!U55</f>
        <v>16</v>
      </c>
      <c r="Q1" s="60">
        <f>'Es. VETERANI P'!V55</f>
        <v>18</v>
      </c>
      <c r="R1" s="60">
        <f>'Es. VETERANI P'!W55</f>
        <v>9</v>
      </c>
      <c r="S1" s="60">
        <f>'Es. VETERANI P'!X55</f>
        <v>0</v>
      </c>
      <c r="T1" s="60">
        <f>'Es. VETERANI P'!Y55</f>
        <v>0</v>
      </c>
    </row>
    <row r="2" spans="1:20" ht="15.3" x14ac:dyDescent="0.55000000000000004">
      <c r="A2" s="61" t="s">
        <v>52</v>
      </c>
      <c r="B2" s="62">
        <f t="shared" ref="B2:T2" si="0">SUM(B6:B20)</f>
        <v>0</v>
      </c>
      <c r="C2" s="62">
        <f t="shared" si="0"/>
        <v>0</v>
      </c>
      <c r="D2" s="62">
        <f>SUM(D6:D20)</f>
        <v>0</v>
      </c>
      <c r="E2" s="62">
        <f t="shared" ref="E2:I2" si="1">SUM(E6:E20)</f>
        <v>0</v>
      </c>
      <c r="F2" s="62">
        <f t="shared" si="1"/>
        <v>0</v>
      </c>
      <c r="G2" s="62">
        <f t="shared" si="1"/>
        <v>0</v>
      </c>
      <c r="H2" s="62">
        <f t="shared" si="1"/>
        <v>0</v>
      </c>
      <c r="I2" s="62">
        <f t="shared" si="1"/>
        <v>0</v>
      </c>
      <c r="J2" s="62">
        <f t="shared" si="0"/>
        <v>0</v>
      </c>
      <c r="K2" s="62">
        <f t="shared" si="0"/>
        <v>0</v>
      </c>
      <c r="L2" s="62">
        <f t="shared" si="0"/>
        <v>19</v>
      </c>
      <c r="M2" s="62">
        <f t="shared" si="0"/>
        <v>21</v>
      </c>
      <c r="N2" s="62">
        <f t="shared" si="0"/>
        <v>17</v>
      </c>
      <c r="O2" s="62">
        <f t="shared" si="0"/>
        <v>17</v>
      </c>
      <c r="P2" s="62">
        <f t="shared" si="0"/>
        <v>16</v>
      </c>
      <c r="Q2" s="62">
        <f t="shared" si="0"/>
        <v>18</v>
      </c>
      <c r="R2" s="62">
        <f t="shared" si="0"/>
        <v>9</v>
      </c>
      <c r="S2" s="62">
        <f t="shared" si="0"/>
        <v>0</v>
      </c>
      <c r="T2" s="63">
        <f t="shared" si="0"/>
        <v>0</v>
      </c>
    </row>
    <row r="3" spans="1:20" ht="18.899999999999999" customHeight="1" x14ac:dyDescent="0.55000000000000004">
      <c r="A3" s="64" t="s">
        <v>37</v>
      </c>
      <c r="B3" s="65" t="str">
        <f>'Es. VETERANI P'!G13</f>
        <v>gg/mm</v>
      </c>
      <c r="C3" s="65" t="str">
        <f>'Es. VETERANI P'!H13</f>
        <v>gg/mm</v>
      </c>
      <c r="D3" s="65" t="str">
        <f>'Es. VETERANI P'!I13</f>
        <v>gg/mm</v>
      </c>
      <c r="E3" s="65" t="str">
        <f>'Es. VETERANI P'!J13</f>
        <v>gg/mm</v>
      </c>
      <c r="F3" s="65" t="str">
        <f>'Es. VETERANI P'!K13</f>
        <v>gg/mm</v>
      </c>
      <c r="G3" s="65" t="str">
        <f>'Es. VETERANI P'!L13</f>
        <v>gg/mm</v>
      </c>
      <c r="H3" s="65" t="str">
        <f>'Es. VETERANI P'!M13</f>
        <v>gg/mm</v>
      </c>
      <c r="I3" s="65" t="str">
        <f>'Es. VETERANI P'!N13</f>
        <v>gg/mm</v>
      </c>
      <c r="J3" s="65" t="str">
        <f>'Es. VETERANI P'!O13</f>
        <v>gg/mm</v>
      </c>
      <c r="K3" s="65" t="str">
        <f>'Es. VETERANI P'!P13</f>
        <v>gg/mm</v>
      </c>
      <c r="L3" s="65">
        <f>'Es. VETERANI P'!Q13</f>
        <v>45355</v>
      </c>
      <c r="M3" s="65">
        <f>'Es. VETERANI P'!R13</f>
        <v>45356</v>
      </c>
      <c r="N3" s="65">
        <f>'Es. VETERANI P'!S13</f>
        <v>45357</v>
      </c>
      <c r="O3" s="65">
        <f>'Es. VETERANI P'!T13</f>
        <v>45358</v>
      </c>
      <c r="P3" s="65">
        <f>'Es. VETERANI P'!U13</f>
        <v>45359</v>
      </c>
      <c r="Q3" s="65">
        <f>'Es. VETERANI P'!V13</f>
        <v>45360</v>
      </c>
      <c r="R3" s="65">
        <f>'Es. VETERANI P'!W13</f>
        <v>45361</v>
      </c>
      <c r="S3" s="114" t="str">
        <f>'Es. VETERANI P'!X13</f>
        <v>gg/mm</v>
      </c>
      <c r="T3" s="114" t="str">
        <f>'Es. VETERANI P'!Y13</f>
        <v>gg/mm</v>
      </c>
    </row>
    <row r="4" spans="1:20" ht="18" customHeight="1" x14ac:dyDescent="0.55000000000000004">
      <c r="A4" s="64" t="s">
        <v>38</v>
      </c>
      <c r="B4" s="122" t="str">
        <f>'Es. VETERANI P'!G14</f>
        <v/>
      </c>
      <c r="C4" s="122" t="str">
        <f>'Es. VETERANI P'!H14</f>
        <v/>
      </c>
      <c r="D4" s="122" t="str">
        <f>'Es. VETERANI P'!I14</f>
        <v/>
      </c>
      <c r="E4" s="122" t="str">
        <f>'Es. VETERANI P'!J14</f>
        <v/>
      </c>
      <c r="F4" s="122" t="str">
        <f>'Es. VETERANI P'!K14</f>
        <v/>
      </c>
      <c r="G4" s="122" t="str">
        <f>'Es. VETERANI P'!L14</f>
        <v/>
      </c>
      <c r="H4" s="122" t="str">
        <f>'Es. VETERANI P'!M14</f>
        <v/>
      </c>
      <c r="I4" s="122" t="str">
        <f>'Es. VETERANI P'!N14</f>
        <v/>
      </c>
      <c r="J4" s="122" t="str">
        <f>'Es. VETERANI P'!O14</f>
        <v/>
      </c>
      <c r="K4" s="122" t="str">
        <f>'Es. VETERANI P'!P14</f>
        <v/>
      </c>
      <c r="L4" s="122">
        <f>'Es. VETERANI P'!Q14</f>
        <v>45355</v>
      </c>
      <c r="M4" s="122">
        <f>'Es. VETERANI P'!R14</f>
        <v>45356</v>
      </c>
      <c r="N4" s="122">
        <f>'Es. VETERANI P'!S14</f>
        <v>45357</v>
      </c>
      <c r="O4" s="122">
        <f>'Es. VETERANI P'!T14</f>
        <v>45358</v>
      </c>
      <c r="P4" s="122">
        <f>'Es. VETERANI P'!U14</f>
        <v>45359</v>
      </c>
      <c r="Q4" s="122">
        <f>'Es. VETERANI P'!V14</f>
        <v>45360</v>
      </c>
      <c r="R4" s="122">
        <f>'Es. VETERANI P'!W14</f>
        <v>45361</v>
      </c>
      <c r="S4" s="122" t="str">
        <f>'Es. VETERANI P'!X14</f>
        <v/>
      </c>
      <c r="T4" s="122" t="str">
        <f>'Es. VETERANI P'!Y14</f>
        <v/>
      </c>
    </row>
    <row r="5" spans="1:20" ht="17.100000000000001" customHeight="1" thickBot="1" x14ac:dyDescent="0.6">
      <c r="A5" s="66" t="s">
        <v>39</v>
      </c>
      <c r="B5" s="67">
        <f>'Es. VETERANI P'!G15</f>
        <v>0</v>
      </c>
      <c r="C5" s="67">
        <f>'Es. VETERANI P'!H15</f>
        <v>0</v>
      </c>
      <c r="D5" s="67">
        <f>'Es. VETERANI P'!I15</f>
        <v>0</v>
      </c>
      <c r="E5" s="67">
        <f>'Es. VETERANI P'!J15</f>
        <v>0</v>
      </c>
      <c r="F5" s="67">
        <f>'Es. VETERANI P'!K15</f>
        <v>0</v>
      </c>
      <c r="G5" s="67">
        <f>'Es. VETERANI P'!L15</f>
        <v>0</v>
      </c>
      <c r="H5" s="67">
        <f>'Es. VETERANI P'!M15</f>
        <v>0</v>
      </c>
      <c r="I5" s="67">
        <f>'Es. VETERANI P'!N15</f>
        <v>0</v>
      </c>
      <c r="J5" s="67">
        <f>'Es. VETERANI P'!O15</f>
        <v>0</v>
      </c>
      <c r="K5" s="67">
        <f>'Es. VETERANI P'!P15</f>
        <v>0</v>
      </c>
      <c r="L5" s="67" t="str">
        <f>'Es. VETERANI P'!Q15</f>
        <v>feriale</v>
      </c>
      <c r="M5" s="67" t="str">
        <f>'Es. VETERANI P'!R15</f>
        <v>feriale</v>
      </c>
      <c r="N5" s="67" t="str">
        <f>'Es. VETERANI P'!S15</f>
        <v>feriale</v>
      </c>
      <c r="O5" s="67" t="str">
        <f>'Es. VETERANI P'!T15</f>
        <v>feriale</v>
      </c>
      <c r="P5" s="67" t="str">
        <f>'Es. VETERANI P'!U15</f>
        <v>feriale</v>
      </c>
      <c r="Q5" s="67" t="str">
        <f>'Es. VETERANI P'!V15</f>
        <v>feriale</v>
      </c>
      <c r="R5" s="67" t="str">
        <f>'Es. VETERANI P'!W15</f>
        <v>festivo</v>
      </c>
      <c r="S5" s="67">
        <f>'Es. VETERANI P'!X15</f>
        <v>0</v>
      </c>
      <c r="T5" s="77">
        <f>'Es. VETERANI P'!Y15</f>
        <v>0</v>
      </c>
    </row>
    <row r="6" spans="1:20" ht="15.3" x14ac:dyDescent="0.55000000000000004">
      <c r="A6" s="55" t="s">
        <v>54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>
        <v>6</v>
      </c>
      <c r="M6" s="74">
        <v>7</v>
      </c>
      <c r="N6" s="74">
        <v>6</v>
      </c>
      <c r="O6" s="74">
        <v>6</v>
      </c>
      <c r="P6" s="74">
        <v>6</v>
      </c>
      <c r="Q6" s="74">
        <v>6</v>
      </c>
      <c r="R6" s="74">
        <v>3</v>
      </c>
      <c r="S6" s="78"/>
      <c r="T6" s="78"/>
    </row>
    <row r="7" spans="1:20" ht="15.3" x14ac:dyDescent="0.55000000000000004">
      <c r="A7" s="56" t="s">
        <v>54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>
        <v>6</v>
      </c>
      <c r="M7" s="75">
        <v>7</v>
      </c>
      <c r="N7" s="75">
        <v>6</v>
      </c>
      <c r="O7" s="75">
        <v>6</v>
      </c>
      <c r="P7" s="75">
        <v>5</v>
      </c>
      <c r="Q7" s="75">
        <v>6</v>
      </c>
      <c r="R7" s="75">
        <v>3</v>
      </c>
      <c r="S7" s="76"/>
      <c r="T7" s="76"/>
    </row>
    <row r="8" spans="1:20" ht="15.3" x14ac:dyDescent="0.55000000000000004">
      <c r="A8" s="56" t="s">
        <v>54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>
        <v>7</v>
      </c>
      <c r="M8" s="75">
        <v>7</v>
      </c>
      <c r="N8" s="75">
        <v>5</v>
      </c>
      <c r="O8" s="75">
        <v>5</v>
      </c>
      <c r="P8" s="75">
        <v>5</v>
      </c>
      <c r="Q8" s="75">
        <v>6</v>
      </c>
      <c r="R8" s="75">
        <v>3</v>
      </c>
      <c r="S8" s="76"/>
      <c r="T8" s="76"/>
    </row>
    <row r="9" spans="1:20" ht="15.3" x14ac:dyDescent="0.55000000000000004">
      <c r="A9" s="56" t="s">
        <v>54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  <c r="T9" s="76"/>
    </row>
    <row r="10" spans="1:20" ht="15.3" x14ac:dyDescent="0.55000000000000004">
      <c r="A10" s="56" t="s">
        <v>54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76"/>
    </row>
    <row r="11" spans="1:20" ht="15.3" x14ac:dyDescent="0.55000000000000004">
      <c r="A11" s="56" t="s">
        <v>54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6"/>
    </row>
    <row r="12" spans="1:20" ht="15.3" x14ac:dyDescent="0.55000000000000004">
      <c r="A12" s="56" t="s">
        <v>54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76"/>
    </row>
    <row r="13" spans="1:20" ht="15.3" x14ac:dyDescent="0.55000000000000004">
      <c r="A13" s="56" t="s">
        <v>54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  <c r="T13" s="76"/>
    </row>
    <row r="14" spans="1:20" ht="15.3" x14ac:dyDescent="0.55000000000000004">
      <c r="A14" s="56" t="s">
        <v>54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  <c r="T14" s="76"/>
    </row>
    <row r="15" spans="1:20" ht="15.3" x14ac:dyDescent="0.55000000000000004">
      <c r="A15" s="56" t="s">
        <v>54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6"/>
      <c r="T15" s="76"/>
    </row>
    <row r="16" spans="1:20" ht="15.3" x14ac:dyDescent="0.55000000000000004">
      <c r="A16" s="56" t="s">
        <v>54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  <c r="T16" s="76"/>
    </row>
    <row r="17" spans="1:20" ht="15.3" x14ac:dyDescent="0.55000000000000004">
      <c r="A17" s="56" t="s">
        <v>54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  <c r="T17" s="76"/>
    </row>
    <row r="18" spans="1:20" ht="15.3" x14ac:dyDescent="0.55000000000000004">
      <c r="A18" s="56" t="s">
        <v>54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76"/>
    </row>
    <row r="19" spans="1:20" ht="15.3" x14ac:dyDescent="0.55000000000000004">
      <c r="A19" s="56" t="s">
        <v>54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76"/>
    </row>
    <row r="20" spans="1:20" ht="15.3" x14ac:dyDescent="0.55000000000000004">
      <c r="A20" s="56" t="s">
        <v>54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76"/>
    </row>
    <row r="22" spans="1:20" x14ac:dyDescent="0.55000000000000004">
      <c r="A22" s="37"/>
      <c r="B22" s="57"/>
      <c r="C22" s="57"/>
      <c r="D22" s="57"/>
      <c r="E22" s="57"/>
      <c r="K22" s="57"/>
      <c r="L22" s="123" t="s">
        <v>104</v>
      </c>
      <c r="M22" s="57"/>
      <c r="N22" s="57"/>
      <c r="O22" s="57"/>
      <c r="P22" s="57"/>
      <c r="Q22" s="57"/>
      <c r="R22" s="57"/>
      <c r="S22" s="57"/>
    </row>
    <row r="23" spans="1:20" x14ac:dyDescent="0.55000000000000004">
      <c r="L23" s="124" t="s">
        <v>95</v>
      </c>
    </row>
  </sheetData>
  <sheetProtection sheet="1" objects="1" scenarios="1"/>
  <conditionalFormatting sqref="B2:T2">
    <cfRule type="cellIs" dxfId="2" priority="1" operator="lessThan">
      <formula>B$1</formula>
    </cfRule>
    <cfRule type="cellIs" dxfId="1" priority="2" operator="greaterThan">
      <formula>B$1</formula>
    </cfRule>
  </conditionalFormatting>
  <conditionalFormatting sqref="B5:T5">
    <cfRule type="cellIs" dxfId="0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/>
  <dimension ref="A1:C32"/>
  <sheetViews>
    <sheetView workbookViewId="0">
      <selection activeCell="Q16" sqref="Q16"/>
    </sheetView>
  </sheetViews>
  <sheetFormatPr defaultColWidth="8.89453125" defaultRowHeight="14.4" x14ac:dyDescent="0.55000000000000004"/>
  <cols>
    <col min="1" max="1" width="57.1015625" style="37" bestFit="1" customWidth="1"/>
    <col min="2" max="2" width="8.89453125" style="37"/>
    <col min="3" max="3" width="5.89453125" style="37" bestFit="1" customWidth="1"/>
    <col min="4" max="16384" width="8.89453125" style="37"/>
  </cols>
  <sheetData>
    <row r="1" spans="1:3" ht="40.5" customHeight="1" x14ac:dyDescent="0.55000000000000004">
      <c r="A1" s="39" t="s">
        <v>27</v>
      </c>
      <c r="C1" s="40" t="s">
        <v>28</v>
      </c>
    </row>
    <row r="2" spans="1:3" x14ac:dyDescent="0.55000000000000004">
      <c r="A2" s="37" t="s">
        <v>16</v>
      </c>
      <c r="C2" s="38">
        <v>0.35416666666666669</v>
      </c>
    </row>
    <row r="3" spans="1:3" x14ac:dyDescent="0.55000000000000004">
      <c r="A3" s="37" t="s">
        <v>17</v>
      </c>
      <c r="C3" s="38">
        <v>0.375</v>
      </c>
    </row>
    <row r="4" spans="1:3" x14ac:dyDescent="0.55000000000000004">
      <c r="A4" s="37" t="s">
        <v>18</v>
      </c>
      <c r="C4" s="38">
        <v>0.39583333333333298</v>
      </c>
    </row>
    <row r="5" spans="1:3" x14ac:dyDescent="0.55000000000000004">
      <c r="A5" s="37" t="s">
        <v>19</v>
      </c>
      <c r="C5" s="38">
        <v>0.41666666666666702</v>
      </c>
    </row>
    <row r="6" spans="1:3" x14ac:dyDescent="0.55000000000000004">
      <c r="A6" s="37" t="s">
        <v>20</v>
      </c>
      <c r="C6" s="38">
        <v>0.4375</v>
      </c>
    </row>
    <row r="7" spans="1:3" x14ac:dyDescent="0.55000000000000004">
      <c r="A7" s="37" t="s">
        <v>21</v>
      </c>
      <c r="C7" s="38">
        <v>0.45833333333333398</v>
      </c>
    </row>
    <row r="8" spans="1:3" x14ac:dyDescent="0.55000000000000004">
      <c r="A8" s="37" t="s">
        <v>29</v>
      </c>
      <c r="C8" s="38">
        <v>0.47916666666666702</v>
      </c>
    </row>
    <row r="9" spans="1:3" x14ac:dyDescent="0.55000000000000004">
      <c r="A9" s="37" t="s">
        <v>30</v>
      </c>
      <c r="C9" s="38">
        <v>0.5</v>
      </c>
    </row>
    <row r="10" spans="1:3" x14ac:dyDescent="0.55000000000000004">
      <c r="A10" s="37" t="s">
        <v>22</v>
      </c>
      <c r="C10" s="38">
        <v>0.52083333333333404</v>
      </c>
    </row>
    <row r="11" spans="1:3" x14ac:dyDescent="0.55000000000000004">
      <c r="A11" s="37" t="s">
        <v>23</v>
      </c>
      <c r="C11" s="38">
        <v>0.54166666666666696</v>
      </c>
    </row>
    <row r="12" spans="1:3" x14ac:dyDescent="0.55000000000000004">
      <c r="A12" s="37" t="s">
        <v>24</v>
      </c>
      <c r="C12" s="38">
        <v>0.5625</v>
      </c>
    </row>
    <row r="13" spans="1:3" x14ac:dyDescent="0.55000000000000004">
      <c r="A13" s="37" t="s">
        <v>25</v>
      </c>
      <c r="C13" s="38">
        <v>0.58333333333333304</v>
      </c>
    </row>
    <row r="14" spans="1:3" x14ac:dyDescent="0.55000000000000004">
      <c r="A14" s="37" t="s">
        <v>26</v>
      </c>
      <c r="C14" s="38">
        <v>0.60416666666666696</v>
      </c>
    </row>
    <row r="15" spans="1:3" x14ac:dyDescent="0.55000000000000004">
      <c r="A15" s="37" t="s">
        <v>31</v>
      </c>
      <c r="C15" s="38">
        <v>0.625</v>
      </c>
    </row>
    <row r="16" spans="1:3" x14ac:dyDescent="0.55000000000000004">
      <c r="A16" s="37" t="s">
        <v>32</v>
      </c>
      <c r="C16" s="38">
        <v>0.64583333333333337</v>
      </c>
    </row>
    <row r="17" spans="3:3" x14ac:dyDescent="0.55000000000000004">
      <c r="C17" s="38">
        <v>0.66666666666666696</v>
      </c>
    </row>
    <row r="18" spans="3:3" x14ac:dyDescent="0.55000000000000004">
      <c r="C18" s="38">
        <v>0.6875</v>
      </c>
    </row>
    <row r="19" spans="3:3" x14ac:dyDescent="0.55000000000000004">
      <c r="C19" s="38">
        <v>0.70833333333333304</v>
      </c>
    </row>
    <row r="20" spans="3:3" x14ac:dyDescent="0.55000000000000004">
      <c r="C20" s="38">
        <v>0.72916666666666696</v>
      </c>
    </row>
    <row r="21" spans="3:3" x14ac:dyDescent="0.55000000000000004">
      <c r="C21" s="38">
        <v>0.75</v>
      </c>
    </row>
    <row r="22" spans="3:3" x14ac:dyDescent="0.55000000000000004">
      <c r="C22" s="38">
        <v>0.77083333333333304</v>
      </c>
    </row>
    <row r="23" spans="3:3" x14ac:dyDescent="0.55000000000000004">
      <c r="C23" s="38">
        <v>0.79166666666666696</v>
      </c>
    </row>
    <row r="24" spans="3:3" x14ac:dyDescent="0.55000000000000004">
      <c r="C24" s="38">
        <v>0.8125</v>
      </c>
    </row>
    <row r="25" spans="3:3" x14ac:dyDescent="0.55000000000000004">
      <c r="C25" s="38">
        <v>0.83333333333333304</v>
      </c>
    </row>
    <row r="26" spans="3:3" x14ac:dyDescent="0.55000000000000004">
      <c r="C26" s="38">
        <v>0.85416666666666696</v>
      </c>
    </row>
    <row r="27" spans="3:3" x14ac:dyDescent="0.55000000000000004">
      <c r="C27" s="38">
        <v>0.875</v>
      </c>
    </row>
    <row r="28" spans="3:3" x14ac:dyDescent="0.55000000000000004">
      <c r="C28" s="38">
        <v>0.89583333333333304</v>
      </c>
    </row>
    <row r="29" spans="3:3" x14ac:dyDescent="0.55000000000000004">
      <c r="C29" s="38">
        <v>0.91666666666666696</v>
      </c>
    </row>
    <row r="30" spans="3:3" x14ac:dyDescent="0.55000000000000004">
      <c r="C30" s="38">
        <v>0.9375</v>
      </c>
    </row>
    <row r="31" spans="3:3" x14ac:dyDescent="0.55000000000000004">
      <c r="C31" s="38">
        <v>0.95833333333333304</v>
      </c>
    </row>
    <row r="32" spans="3:3" x14ac:dyDescent="0.55000000000000004">
      <c r="C32" s="38">
        <v>0.97916666666666596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UNDER-OVER P</vt:lpstr>
      <vt:lpstr>IMPOSTA TURNI P</vt:lpstr>
      <vt:lpstr>Es. GIOVANILE P</vt:lpstr>
      <vt:lpstr>Es. IMPOSTA TURNI giovanile P </vt:lpstr>
      <vt:lpstr>Es. VETERANI P</vt:lpstr>
      <vt:lpstr>Es. IMPOSTA TURNI veterani P</vt:lpstr>
      <vt:lpstr>PARAMETRI</vt:lpstr>
      <vt:lpstr>'Es. GIOVANILE P'!Area_stampa</vt:lpstr>
      <vt:lpstr>'Es. IMPOSTA TURNI giovanile P '!Area_stampa</vt:lpstr>
      <vt:lpstr>'Es. IMPOSTA TURNI veterani P'!Area_stampa</vt:lpstr>
      <vt:lpstr>'Es. VETERANI P'!Area_stampa</vt:lpstr>
      <vt:lpstr>'IMPOSTA TURNI P'!Area_stampa</vt:lpstr>
      <vt:lpstr>'UNDER-OVER P'!Area_stampa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bertinaria</dc:creator>
  <cp:lastModifiedBy>daniela bertinaria</cp:lastModifiedBy>
  <cp:lastPrinted>2024-02-09T11:36:00Z</cp:lastPrinted>
  <dcterms:created xsi:type="dcterms:W3CDTF">2014-05-06T18:27:12Z</dcterms:created>
  <dcterms:modified xsi:type="dcterms:W3CDTF">2024-05-05T12:56:53Z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2024-01-12T14:20:35Z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a28a30f9-bab0-4cbb-9bf4-73955aaaf061</vt:lpwstr>
  </property>
  <property fmtid="{D5CDD505-2E9C-101B-9397-08002B2CF9AE}" pid="8" name="MSIP_Label_dfbae739-7e05-4265-80d7-c73ef6dc7a63_ContentBits">
    <vt:lpwstr>0</vt:lpwstr>
  </property>
</Properties>
</file>