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ITP\FORMAZIONE\2-PIANIFICAZIONE TORNEI\PIANIFICAZIONI NUOVE\"/>
    </mc:Choice>
  </mc:AlternateContent>
  <xr:revisionPtr revIDLastSave="0" documentId="13_ncr:1_{61B761F3-69B7-4F50-9ED5-9F8A6B335E2F}" xr6:coauthVersionLast="47" xr6:coauthVersionMax="47" xr10:uidLastSave="{00000000-0000-0000-0000-000000000000}"/>
  <bookViews>
    <workbookView xWindow="-96" yWindow="-96" windowWidth="23232" windowHeight="12432" tabRatio="776" xr2:uid="{00000000-000D-0000-FFFF-FFFF00000000}"/>
  </bookViews>
  <sheets>
    <sheet name="OPEN-LIM" sheetId="38" r:id="rId1"/>
    <sheet name="IMPOSTA TURNI Open-Lim" sheetId="40" r:id="rId2"/>
    <sheet name="Es. OPEN-LIM" sheetId="44" r:id="rId3"/>
    <sheet name="Es.IMPOSTA TURNI Open-Lim" sheetId="45" r:id="rId4"/>
    <sheet name="PARAMETRI" sheetId="3" state="hidden" r:id="rId5"/>
  </sheets>
  <definedNames>
    <definedName name="_xlnm.Print_Area" localSheetId="2">'Es. OPEN-LIM'!$B$9:$Z$48</definedName>
    <definedName name="_xlnm.Print_Area" localSheetId="3">'Es.IMPOSTA TURNI Open-Lim'!$A$1:$X$20</definedName>
    <definedName name="_xlnm.Print_Area" localSheetId="1">'IMPOSTA TURNI Open-Lim'!$A$1:$X$20</definedName>
    <definedName name="_xlnm.Print_Area" localSheetId="0">'OPEN-LIM'!$B$1:$Z$54</definedName>
    <definedName name="MATCH_FORMAT">OFFSET(PARAMETRI!$A$2,0,0,COUNTA(PARAMETRI!$A:$A),1)</definedName>
    <definedName name="ORARI">OFFSET(PARAMETRI!$C$2,0,0,COUNTA(PARAMETRI!$C:$C),1)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38" l="1"/>
  <c r="C50" i="38"/>
  <c r="W17" i="44"/>
  <c r="X17" i="44"/>
  <c r="Y17" i="44"/>
  <c r="Z17" i="44"/>
  <c r="AA17" i="44"/>
  <c r="AB17" i="44"/>
  <c r="AC17" i="44"/>
  <c r="H17" i="44"/>
  <c r="I17" i="44"/>
  <c r="J17" i="44"/>
  <c r="K17" i="44"/>
  <c r="L17" i="44"/>
  <c r="M17" i="44"/>
  <c r="N17" i="44"/>
  <c r="O17" i="44"/>
  <c r="P17" i="44"/>
  <c r="Q17" i="44"/>
  <c r="R17" i="44"/>
  <c r="S17" i="44"/>
  <c r="T17" i="44"/>
  <c r="U17" i="44"/>
  <c r="V17" i="44"/>
  <c r="AB17" i="38"/>
  <c r="AC17" i="38"/>
  <c r="I17" i="38"/>
  <c r="J17" i="38"/>
  <c r="K17" i="38"/>
  <c r="L17" i="38"/>
  <c r="N17" i="38"/>
  <c r="O17" i="38"/>
  <c r="P17" i="38"/>
  <c r="Q17" i="38"/>
  <c r="R17" i="38"/>
  <c r="S17" i="38"/>
  <c r="T17" i="38"/>
  <c r="U17" i="38"/>
  <c r="V17" i="38"/>
  <c r="W17" i="38"/>
  <c r="X17" i="38"/>
  <c r="Y17" i="38"/>
  <c r="Z17" i="38"/>
  <c r="AA17" i="38"/>
  <c r="D37" i="44"/>
  <c r="D35" i="44"/>
  <c r="D33" i="44"/>
  <c r="D27" i="44"/>
  <c r="D25" i="44"/>
  <c r="C44" i="44"/>
  <c r="F33" i="44"/>
  <c r="D48" i="38"/>
  <c r="D45" i="38"/>
  <c r="D43" i="38"/>
  <c r="D40" i="38"/>
  <c r="D38" i="38"/>
  <c r="D35" i="38"/>
  <c r="D33" i="38"/>
  <c r="D31" i="38"/>
  <c r="D28" i="38"/>
  <c r="D26" i="38"/>
  <c r="D23" i="38"/>
  <c r="D21" i="38"/>
  <c r="AB14" i="44"/>
  <c r="W4" i="45"/>
  <c r="AC14" i="44"/>
  <c r="X4" i="45"/>
  <c r="H14" i="44"/>
  <c r="C4" i="45"/>
  <c r="I14" i="44"/>
  <c r="D4" i="45"/>
  <c r="J14" i="44"/>
  <c r="K14" i="44"/>
  <c r="L14" i="44"/>
  <c r="G4" i="45"/>
  <c r="M14" i="44"/>
  <c r="N14" i="44"/>
  <c r="I4" i="45"/>
  <c r="O14" i="44"/>
  <c r="J4" i="45"/>
  <c r="P14" i="44"/>
  <c r="K4" i="45"/>
  <c r="Q14" i="44"/>
  <c r="L4" i="45"/>
  <c r="R14" i="44"/>
  <c r="S14" i="44"/>
  <c r="T14" i="44"/>
  <c r="O4" i="45"/>
  <c r="U14" i="44"/>
  <c r="V14" i="44"/>
  <c r="W14" i="44"/>
  <c r="X14" i="44"/>
  <c r="S4" i="45"/>
  <c r="Y14" i="44"/>
  <c r="T4" i="45"/>
  <c r="Z14" i="44"/>
  <c r="AA14" i="44"/>
  <c r="G14" i="44"/>
  <c r="H14" i="38"/>
  <c r="C4" i="40"/>
  <c r="I14" i="38"/>
  <c r="D4" i="40"/>
  <c r="J14" i="38"/>
  <c r="E4" i="40"/>
  <c r="K14" i="38"/>
  <c r="F4" i="40"/>
  <c r="L14" i="38"/>
  <c r="G4" i="40"/>
  <c r="M14" i="38"/>
  <c r="H4" i="40"/>
  <c r="N14" i="38"/>
  <c r="I4" i="40"/>
  <c r="O14" i="38"/>
  <c r="J4" i="40"/>
  <c r="P14" i="38"/>
  <c r="K4" i="40"/>
  <c r="Q14" i="38"/>
  <c r="L4" i="40"/>
  <c r="R14" i="38"/>
  <c r="M4" i="40"/>
  <c r="S14" i="38"/>
  <c r="N4" i="40"/>
  <c r="T14" i="38"/>
  <c r="O4" i="40"/>
  <c r="U14" i="38"/>
  <c r="P4" i="40"/>
  <c r="V14" i="38"/>
  <c r="Q4" i="40"/>
  <c r="W14" i="38"/>
  <c r="R4" i="40"/>
  <c r="X14" i="38"/>
  <c r="S4" i="40"/>
  <c r="Y14" i="38"/>
  <c r="T4" i="40"/>
  <c r="Z14" i="38"/>
  <c r="U4" i="40"/>
  <c r="AA14" i="38"/>
  <c r="V4" i="40"/>
  <c r="AB14" i="38"/>
  <c r="W4" i="40"/>
  <c r="AC14" i="38"/>
  <c r="X4" i="40"/>
  <c r="G14" i="38"/>
  <c r="B4" i="40"/>
  <c r="Q4" i="45"/>
  <c r="M5" i="45"/>
  <c r="L5" i="45"/>
  <c r="K5" i="45"/>
  <c r="J5" i="45"/>
  <c r="I5" i="45"/>
  <c r="H5" i="45"/>
  <c r="M4" i="45"/>
  <c r="H4" i="45"/>
  <c r="M3" i="45"/>
  <c r="L3" i="45"/>
  <c r="K3" i="45"/>
  <c r="J3" i="45"/>
  <c r="I3" i="45"/>
  <c r="H3" i="45"/>
  <c r="M2" i="45"/>
  <c r="L2" i="45"/>
  <c r="K2" i="45"/>
  <c r="J2" i="45"/>
  <c r="I2" i="45"/>
  <c r="H2" i="45"/>
  <c r="R45" i="44"/>
  <c r="M1" i="45"/>
  <c r="Q45" i="44"/>
  <c r="L1" i="45"/>
  <c r="P45" i="44"/>
  <c r="K1" i="45"/>
  <c r="O45" i="44"/>
  <c r="J1" i="45"/>
  <c r="N45" i="44"/>
  <c r="I1" i="45"/>
  <c r="M45" i="44"/>
  <c r="H1" i="45"/>
  <c r="M5" i="40"/>
  <c r="L5" i="40"/>
  <c r="K5" i="40"/>
  <c r="J5" i="40"/>
  <c r="I5" i="40"/>
  <c r="H5" i="40"/>
  <c r="M3" i="40"/>
  <c r="L3" i="40"/>
  <c r="K3" i="40"/>
  <c r="J3" i="40"/>
  <c r="I3" i="40"/>
  <c r="H3" i="40"/>
  <c r="M2" i="40"/>
  <c r="L2" i="40"/>
  <c r="K2" i="40"/>
  <c r="J2" i="40"/>
  <c r="I2" i="40"/>
  <c r="H2" i="40"/>
  <c r="M17" i="38"/>
  <c r="R51" i="38"/>
  <c r="M1" i="40"/>
  <c r="Q51" i="38"/>
  <c r="L1" i="40"/>
  <c r="P51" i="38"/>
  <c r="K1" i="40"/>
  <c r="O51" i="38"/>
  <c r="J1" i="40"/>
  <c r="N51" i="38"/>
  <c r="I1" i="40"/>
  <c r="M51" i="38"/>
  <c r="H1" i="40"/>
  <c r="AE45" i="44"/>
  <c r="H45" i="44"/>
  <c r="C1" i="45"/>
  <c r="I45" i="44"/>
  <c r="D1" i="45"/>
  <c r="J45" i="44"/>
  <c r="E1" i="45"/>
  <c r="K45" i="44"/>
  <c r="F1" i="45"/>
  <c r="L45" i="44"/>
  <c r="G1" i="45"/>
  <c r="S45" i="44"/>
  <c r="N1" i="45"/>
  <c r="T45" i="44"/>
  <c r="O1" i="45"/>
  <c r="U45" i="44"/>
  <c r="P1" i="45"/>
  <c r="V45" i="44"/>
  <c r="Q1" i="45"/>
  <c r="W45" i="44"/>
  <c r="R1" i="45"/>
  <c r="X45" i="44"/>
  <c r="S1" i="45"/>
  <c r="Y45" i="44"/>
  <c r="T1" i="45"/>
  <c r="Z45" i="44"/>
  <c r="U1" i="45"/>
  <c r="AA45" i="44"/>
  <c r="V1" i="45"/>
  <c r="AB45" i="44"/>
  <c r="W1" i="45"/>
  <c r="AC45" i="44"/>
  <c r="X1" i="45"/>
  <c r="G45" i="44"/>
  <c r="B1" i="45"/>
  <c r="AD43" i="44"/>
  <c r="AF43" i="44"/>
  <c r="F43" i="44"/>
  <c r="AD41" i="44"/>
  <c r="AF41" i="44"/>
  <c r="F41" i="44"/>
  <c r="AD39" i="44"/>
  <c r="AF39" i="44"/>
  <c r="F39" i="44"/>
  <c r="AE51" i="38"/>
  <c r="AB51" i="38"/>
  <c r="W1" i="40"/>
  <c r="AC51" i="38"/>
  <c r="X1" i="40"/>
  <c r="H51" i="38"/>
  <c r="I51" i="38"/>
  <c r="J51" i="38"/>
  <c r="K51" i="38"/>
  <c r="L51" i="38"/>
  <c r="S51" i="38"/>
  <c r="T51" i="38"/>
  <c r="U51" i="38"/>
  <c r="V51" i="38"/>
  <c r="W51" i="38"/>
  <c r="X51" i="38"/>
  <c r="Y51" i="38"/>
  <c r="Z51" i="38"/>
  <c r="AA51" i="38"/>
  <c r="G51" i="38"/>
  <c r="B1" i="40"/>
  <c r="AD48" i="38"/>
  <c r="AF48" i="38"/>
  <c r="F48" i="38"/>
  <c r="AD45" i="38"/>
  <c r="AF45" i="38"/>
  <c r="F45" i="38"/>
  <c r="AD43" i="38"/>
  <c r="AF43" i="38"/>
  <c r="F43" i="38"/>
  <c r="E2" i="45"/>
  <c r="F2" i="45"/>
  <c r="G2" i="45"/>
  <c r="N2" i="45"/>
  <c r="O2" i="45"/>
  <c r="P2" i="45"/>
  <c r="Q2" i="45"/>
  <c r="R2" i="45"/>
  <c r="S2" i="45"/>
  <c r="T2" i="45"/>
  <c r="U2" i="45"/>
  <c r="V2" i="45"/>
  <c r="W2" i="45"/>
  <c r="X2" i="45"/>
  <c r="C2" i="45"/>
  <c r="D2" i="45"/>
  <c r="B5" i="45"/>
  <c r="C5" i="45"/>
  <c r="D5" i="45"/>
  <c r="E5" i="45"/>
  <c r="F5" i="45"/>
  <c r="G5" i="45"/>
  <c r="N5" i="45"/>
  <c r="O5" i="45"/>
  <c r="P5" i="45"/>
  <c r="Q5" i="45"/>
  <c r="R5" i="45"/>
  <c r="S5" i="45"/>
  <c r="T5" i="45"/>
  <c r="U5" i="45"/>
  <c r="V5" i="45"/>
  <c r="W5" i="45"/>
  <c r="X5" i="45"/>
  <c r="C3" i="45"/>
  <c r="D3" i="45"/>
  <c r="E3" i="45"/>
  <c r="F3" i="45"/>
  <c r="G3" i="45"/>
  <c r="N3" i="45"/>
  <c r="O3" i="45"/>
  <c r="P3" i="45"/>
  <c r="Q3" i="45"/>
  <c r="R3" i="45"/>
  <c r="S3" i="45"/>
  <c r="T3" i="45"/>
  <c r="U3" i="45"/>
  <c r="V3" i="45"/>
  <c r="W3" i="45"/>
  <c r="X3" i="45"/>
  <c r="E4" i="45"/>
  <c r="F4" i="45"/>
  <c r="N4" i="45"/>
  <c r="P4" i="45"/>
  <c r="R4" i="45"/>
  <c r="U4" i="45"/>
  <c r="V4" i="45"/>
  <c r="B4" i="45"/>
  <c r="B3" i="45"/>
  <c r="B2" i="45"/>
  <c r="G17" i="44"/>
  <c r="E44" i="44"/>
  <c r="AD37" i="44"/>
  <c r="AF37" i="44"/>
  <c r="F37" i="44"/>
  <c r="AD35" i="44"/>
  <c r="AF35" i="44"/>
  <c r="F35" i="44"/>
  <c r="AD33" i="44"/>
  <c r="AF33" i="44"/>
  <c r="AD31" i="44"/>
  <c r="AF31" i="44"/>
  <c r="F31" i="44"/>
  <c r="AD29" i="44"/>
  <c r="AF29" i="44"/>
  <c r="F29" i="44"/>
  <c r="AD27" i="44"/>
  <c r="AF27" i="44"/>
  <c r="F27" i="44"/>
  <c r="AD25" i="44"/>
  <c r="AF25" i="44"/>
  <c r="F25" i="44"/>
  <c r="AD23" i="44"/>
  <c r="AF23" i="44"/>
  <c r="F23" i="44"/>
  <c r="AD21" i="44"/>
  <c r="AF21" i="44"/>
  <c r="F21" i="44"/>
  <c r="AD19" i="44"/>
  <c r="AF19" i="44"/>
  <c r="F19" i="44"/>
  <c r="AD40" i="38"/>
  <c r="AF40" i="38"/>
  <c r="F40" i="38"/>
  <c r="AD38" i="38"/>
  <c r="AF38" i="38"/>
  <c r="F38" i="38"/>
  <c r="AD23" i="38"/>
  <c r="AF23" i="38"/>
  <c r="F23" i="38"/>
  <c r="AD21" i="38"/>
  <c r="AF21" i="38"/>
  <c r="F21" i="38"/>
  <c r="AD35" i="38"/>
  <c r="AF35" i="38"/>
  <c r="F35" i="38"/>
  <c r="AD33" i="38"/>
  <c r="AF33" i="38"/>
  <c r="F33" i="38"/>
  <c r="AD28" i="38"/>
  <c r="AF28" i="38"/>
  <c r="F28" i="38"/>
  <c r="AD26" i="38"/>
  <c r="AF26" i="38"/>
  <c r="F26" i="38"/>
  <c r="X3" i="40"/>
  <c r="AD19" i="38"/>
  <c r="D19" i="38"/>
  <c r="AD31" i="38"/>
  <c r="W2" i="40"/>
  <c r="X2" i="40"/>
  <c r="W3" i="40"/>
  <c r="W5" i="40"/>
  <c r="X5" i="40"/>
  <c r="C5" i="40"/>
  <c r="C2" i="40"/>
  <c r="H17" i="38"/>
  <c r="D2" i="40"/>
  <c r="E2" i="40"/>
  <c r="F2" i="40"/>
  <c r="G2" i="40"/>
  <c r="N2" i="40"/>
  <c r="O2" i="40"/>
  <c r="P2" i="40"/>
  <c r="Q2" i="40"/>
  <c r="R2" i="40"/>
  <c r="S2" i="40"/>
  <c r="T2" i="40"/>
  <c r="U2" i="40"/>
  <c r="V2" i="40"/>
  <c r="B2" i="40"/>
  <c r="G17" i="38"/>
  <c r="V3" i="40"/>
  <c r="V5" i="40"/>
  <c r="D5" i="40"/>
  <c r="E5" i="40"/>
  <c r="F5" i="40"/>
  <c r="G5" i="40"/>
  <c r="N5" i="40"/>
  <c r="O5" i="40"/>
  <c r="P5" i="40"/>
  <c r="Q5" i="40"/>
  <c r="R5" i="40"/>
  <c r="S5" i="40"/>
  <c r="T5" i="40"/>
  <c r="U5" i="40"/>
  <c r="B5" i="40"/>
  <c r="C3" i="40"/>
  <c r="D3" i="40"/>
  <c r="E3" i="40"/>
  <c r="F3" i="40"/>
  <c r="G3" i="40"/>
  <c r="N3" i="40"/>
  <c r="O3" i="40"/>
  <c r="P3" i="40"/>
  <c r="Q3" i="40"/>
  <c r="R3" i="40"/>
  <c r="S3" i="40"/>
  <c r="T3" i="40"/>
  <c r="U3" i="40"/>
  <c r="B3" i="40"/>
  <c r="D50" i="38"/>
  <c r="D31" i="44"/>
  <c r="D19" i="44"/>
  <c r="D21" i="44"/>
  <c r="D23" i="44"/>
  <c r="D39" i="44"/>
  <c r="D41" i="44"/>
  <c r="D43" i="44"/>
  <c r="D29" i="44"/>
  <c r="F44" i="44"/>
  <c r="AD45" i="44"/>
  <c r="AF45" i="44"/>
  <c r="C1" i="40"/>
  <c r="D1" i="40"/>
  <c r="E1" i="40"/>
  <c r="F1" i="40"/>
  <c r="G1" i="40"/>
  <c r="N1" i="40"/>
  <c r="O1" i="40"/>
  <c r="P1" i="40"/>
  <c r="Q1" i="40"/>
  <c r="R1" i="40"/>
  <c r="S1" i="40"/>
  <c r="T1" i="40"/>
  <c r="U1" i="40"/>
  <c r="V1" i="40"/>
  <c r="D44" i="44"/>
  <c r="AF31" i="38"/>
  <c r="F31" i="38"/>
  <c r="AF19" i="38"/>
  <c r="F19" i="38"/>
  <c r="AD51" i="38"/>
  <c r="AF51" i="38"/>
  <c r="F50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P3" authorId="0" shapeId="0" xr:uid="{34E28819-A5E0-4F60-A941-EAAC29091304}">
      <text>
        <r>
          <rPr>
            <b/>
            <sz val="9"/>
            <color indexed="81"/>
            <rFont val="Tahoma"/>
            <family val="2"/>
          </rPr>
          <t>IL FOGLIO è PREDISPOSTO PER UN TORNEO CHE DURA 21 GIORNI, SE DA PR L'INDICAZIONE è MINORE NASCONDERE LE COLONNE A PARTIRE DALLA COLONNA 'G'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3" authorId="0" shapeId="0" xr:uid="{4D67CAD0-5E3D-4CBD-9337-6A779D18E18C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SE IL TORNEO PROSEGUE OLTRE SCOPRIRE LE COLONNE 'AB' E 'AC'  cliccando sul + sopra la colonna AD</t>
        </r>
      </text>
    </comment>
    <comment ref="F14" authorId="0" shapeId="0" xr:uid="{D832630B-B976-4433-A930-313187D4F09C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4" authorId="0" shapeId="0" xr:uid="{8E52B6A6-BDA7-4CB4-A2BB-18D4C647A180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6" authorId="0" shapeId="0" xr:uid="{B018B622-58C6-4FF5-B41B-D219ED6A0F3B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A132E77E-CC83-4CAE-A0F3-342A8CAC28C6}">
      <text>
        <r>
          <rPr>
            <b/>
            <sz val="9"/>
            <color indexed="81"/>
            <rFont val="Tahoma"/>
            <family val="2"/>
          </rPr>
          <t>NUMERO ISCRITTI NEI SINGOLARI E NUMERO DELLE COPPIE NEI DOPPI</t>
        </r>
      </text>
    </comment>
    <comment ref="D19" authorId="0" shapeId="0" xr:uid="{B5C88DDC-AE9F-42AB-8365-62F6C67DB349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G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M19" authorId="0" shapeId="0" xr:uid="{47D207E5-9C70-40E4-A3BE-C43E1E442419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31" authorId="0" shapeId="0" xr:uid="{C6F925BD-B8B4-4356-A210-8EC2BD9F86C0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M31" authorId="0" shapeId="0" xr:uid="{C9D85FC3-C062-4919-962C-03F7297F068F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31" authorId="0" shapeId="0" xr:uid="{9DF6A0F1-5242-4250-B12B-CCD969E36686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C43" authorId="0" shapeId="0" xr:uid="{544E22EA-E4BE-4928-BD01-F74096EE9685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C45" authorId="0" shapeId="0" xr:uid="{9102B2D6-0777-42BE-A004-79D0D2909FB7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C48" authorId="0" shapeId="0" xr:uid="{CB95C77E-52CC-44DD-810C-FC14C7031BD6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G5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M51" authorId="0" shapeId="0" xr:uid="{DBC8F297-F0D5-4F21-9797-3E96BCCF87EC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AD51" authorId="0" shapeId="0" xr:uid="{E9789934-78C2-4FE2-B004-F2A9C82ED108}">
      <text>
        <r>
          <rPr>
            <b/>
            <sz val="9"/>
            <color indexed="81"/>
            <rFont val="Tahoma"/>
            <family val="2"/>
          </rPr>
          <t xml:space="preserve">NUMERO TOALE DI PARTITE GIOCATE: NUMERO PATECIPANTI - NUMERO DI TABELLONI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1A045E74-1461-44D6-B615-31C14FF286EA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888AE92B-5AF6-4533-847D-3256F5A8DE50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96D6DD19-8680-47B4-B202-B04396B4A5DB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W3" authorId="0" shapeId="0" xr:uid="{6558EDDA-70EB-4984-83C0-B0E0AA8452D6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" authorId="0" shapeId="0" xr:uid="{356823BC-430C-4C2C-AC0A-BDE13B07EB45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54AF2AB9-3FB3-43B9-BF95-A57FCE5564E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B48A655A-33F1-4BE8-B729-69D613C07BF6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P3" authorId="0" shapeId="0" xr:uid="{866E5B4C-2CAC-46FB-9D4A-97B573592F21}">
      <text>
        <r>
          <rPr>
            <b/>
            <sz val="9"/>
            <color indexed="81"/>
            <rFont val="Tahoma"/>
            <family val="2"/>
          </rPr>
          <t>IL FOGLIO è PREDISPOSTO PER UN TORENO CHE DURA 21 GIORNI, SE DA PR L'INDICAZIONE è MINORE NASCONDERE LE COLONNE A PARTIRE DALLA COLONNA 'F'</t>
        </r>
        <r>
          <rPr>
            <sz val="9"/>
            <color indexed="81"/>
            <rFont val="Tahoma"/>
            <family val="2"/>
          </rPr>
          <t xml:space="preserve">
In questo esempio le colonne da F a K sono nascoste</t>
        </r>
      </text>
    </comment>
    <comment ref="AA13" authorId="0" shapeId="0" xr:uid="{ED5BC0CB-CF84-40C9-827E-E1E0B42E4284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46C7DD70-393C-471B-BB4F-E2A1FE133E70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4" authorId="0" shapeId="0" xr:uid="{46A0ECB6-9B36-4723-BEFF-8D7304EB4C81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6" authorId="0" shapeId="0" xr:uid="{31E9B519-F434-4B79-8FAD-D3A8C3BBF10B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DD251D53-8B12-43D6-9010-872EDBFC5E87}">
      <text>
        <r>
          <rPr>
            <sz val="9"/>
            <color indexed="81"/>
            <rFont val="Tahoma"/>
            <family val="2"/>
          </rPr>
          <t xml:space="preserve">per aggiungere o togliere le CONCLUSIONI INTERMEDIE
</t>
        </r>
      </text>
    </comment>
    <comment ref="G18" authorId="0" shapeId="0" xr:uid="{1C0EAF64-F6C7-4762-9DAA-1D9929A58DC6}">
      <text>
        <r>
          <rPr>
            <b/>
            <sz val="9"/>
            <color indexed="81"/>
            <rFont val="Tahoma"/>
            <family val="2"/>
          </rPr>
          <t>PRIMO TURNO DEL PRIMO TABELLONE INTERMEDIO DI QUALIFICAZIONE</t>
        </r>
      </text>
    </comment>
    <comment ref="I18" authorId="0" shapeId="0" xr:uid="{F0EDA1D0-8F02-44E6-8163-EC81B878481D}">
      <text>
        <r>
          <rPr>
            <b/>
            <sz val="9"/>
            <color indexed="81"/>
            <rFont val="Tahoma"/>
            <family val="2"/>
          </rPr>
          <t>PRIMO TURNO DEL SECONDO TABELLONE INTERMEDIO DI QUALIFICAZIONE</t>
        </r>
      </text>
    </comment>
    <comment ref="M18" authorId="0" shapeId="0" xr:uid="{7AA0B145-51F6-4EC0-B5AB-8E24012A9B27}">
      <text>
        <r>
          <rPr>
            <b/>
            <sz val="9"/>
            <color indexed="81"/>
            <rFont val="Tahoma"/>
            <family val="2"/>
          </rPr>
          <t>PRIMO TURNO DEL PRIMO TABELLONE INTERMEDIO DI QUALIFICAZIONE</t>
        </r>
      </text>
    </comment>
    <comment ref="O18" authorId="0" shapeId="0" xr:uid="{32EBF94E-1D82-47D1-9715-1AB8C0523178}">
      <text>
        <r>
          <rPr>
            <b/>
            <sz val="9"/>
            <color indexed="81"/>
            <rFont val="Tahoma"/>
            <family val="2"/>
          </rPr>
          <t>PRIMO TURNO DEL SECONDO TABELLONE INTERMEDIO DI QUALIFICAZIONE</t>
        </r>
      </text>
    </comment>
    <comment ref="T18" authorId="0" shapeId="0" xr:uid="{520F3CAA-01CB-4EEA-8B52-EE3700A5E209}">
      <text>
        <r>
          <rPr>
            <b/>
            <sz val="9"/>
            <color indexed="81"/>
            <rFont val="Tahoma"/>
            <family val="2"/>
          </rPr>
          <t>PRIMO TURNO DEL TABELLONE FINALE</t>
        </r>
      </text>
    </comment>
    <comment ref="C19" authorId="0" shapeId="0" xr:uid="{540783C5-E562-4F67-A4B1-17D749031BCA}">
      <text>
        <r>
          <rPr>
            <b/>
            <sz val="9"/>
            <color indexed="81"/>
            <rFont val="Tahoma"/>
            <family val="2"/>
          </rPr>
          <t>NUMERO ISCRITTI</t>
        </r>
      </text>
    </comment>
    <comment ref="D19" authorId="0" shapeId="0" xr:uid="{1C4384A2-1663-4F5F-83E3-18015276DC48}">
      <text>
        <r>
          <rPr>
            <b/>
            <sz val="9"/>
            <color indexed="81"/>
            <rFont val="Tahoma"/>
            <family val="2"/>
          </rPr>
          <t>NUMERO DELLE PARTITE CHE RIMANGONO DA PIANIFICARE</t>
        </r>
      </text>
    </comment>
    <comment ref="G19" authorId="0" shapeId="0" xr:uid="{C82AA4B5-D7C1-4141-A01A-CD260D4BD4F1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M19" authorId="0" shapeId="0" xr:uid="{5CEA3B26-DE9D-4712-994A-2649B376EE18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19" authorId="0" shapeId="0" xr:uid="{E515C857-7ED5-4A3A-97E7-E81C24678DC2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C28" authorId="0" shapeId="0" xr:uid="{FC3A59E1-0DB2-482D-B02B-5805F52F52E0}">
      <text>
        <r>
          <rPr>
            <sz val="9"/>
            <color indexed="81"/>
            <rFont val="Tahoma"/>
            <family val="2"/>
          </rPr>
          <t xml:space="preserve">per aggiungere o togliere le CONCLUSIONI INTERMEDIE
</t>
        </r>
      </text>
    </comment>
    <comment ref="K28" authorId="0" shapeId="0" xr:uid="{C4FAFEEE-9FB6-44BC-A5F6-085AF749BD03}">
      <text>
        <r>
          <rPr>
            <b/>
            <sz val="9"/>
            <color indexed="81"/>
            <rFont val="Tahoma"/>
            <family val="2"/>
          </rPr>
          <t>QUESTO 3° TURNO è GIOCATO IN 2 GIORNI PER EVITARE L'OVERBOOKING: 10 SM + 7 SF = 17</t>
        </r>
      </text>
    </comment>
    <comment ref="Q28" authorId="0" shapeId="0" xr:uid="{2164C353-0C31-435A-9670-D58D1BC521C0}">
      <text>
        <r>
          <rPr>
            <b/>
            <sz val="9"/>
            <color indexed="81"/>
            <rFont val="Tahoma"/>
            <family val="2"/>
          </rPr>
          <t>QUESTO 3° TURNO è GIOCATO IN 2 GIORNI PER EVITARE L'OVERBOOKING: 10 SM + 7 SF = 17</t>
        </r>
      </text>
    </comment>
    <comment ref="AD29" authorId="0" shapeId="0" xr:uid="{5C0EF878-55D2-4746-B8FD-63DF1963C4D6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C39" authorId="0" shapeId="0" xr:uid="{2319264E-191C-440F-9E8A-BDEB9865E4C0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C41" authorId="0" shapeId="0" xr:uid="{12BC0A3B-EBC5-4C57-ADD5-FD850D15D48E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C43" authorId="0" shapeId="0" xr:uid="{111F4F07-C2EA-4C17-9DD5-D309B26543C5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G45" authorId="0" shapeId="0" xr:uid="{D8682DE8-2DF3-4A18-B615-915A6A4CBA24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M45" authorId="0" shapeId="0" xr:uid="{B938F104-25AB-45AC-9E0E-203E27ED97B3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AD45" authorId="0" shapeId="0" xr:uid="{496D080A-1258-4548-8065-CE28048161B4}">
      <text>
        <r>
          <rPr>
            <b/>
            <sz val="9"/>
            <color indexed="81"/>
            <rFont val="Tahoma"/>
            <family val="2"/>
          </rPr>
          <t xml:space="preserve">NUMERO TOALE DI PARTITE GIOCATE: NUMERO PATECIPANTI - NUMERO DI TABELLONI (223 - 8)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A21BDFB3-00AF-486F-AD86-C719EC3BE90E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B1" authorId="0" shapeId="0" xr:uid="{E989AB1E-9A64-468B-B783-DE782C84F69F}">
      <text>
        <r>
          <rPr>
            <b/>
            <sz val="9"/>
            <color indexed="81"/>
            <rFont val="Tahoma"/>
            <family val="2"/>
          </rPr>
          <t>NUMERO TOTALE DI PARTITE DELLA GIORNATA,</t>
        </r>
      </text>
    </comment>
    <comment ref="A2" authorId="0" shapeId="0" xr:uid="{64B96B21-26B8-4F47-A18E-AF5C0651369A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B4D18514-80AB-4755-824F-146546CCF6F9}">
      <text>
        <r>
          <rPr>
            <b/>
            <sz val="9"/>
            <color indexed="81"/>
            <rFont val="Tahoma"/>
            <family val="2"/>
          </rPr>
          <t>NUMERO DI TURNI PROGRAMMATI NELLA GIORNATA , DEVE COINCIDERE CON IL N°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BF196508-A109-4824-AACE-6BB2DFD37FD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W3" authorId="0" shapeId="0" xr:uid="{9E7DDA49-2151-423A-872D-3E6CCA93B077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" authorId="0" shapeId="0" xr:uid="{45FFB606-76D1-4A8A-BE85-FD5E637C7A95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B0D499FF-64F5-468C-B42D-0B6DE2D36FC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F91129B3-30A6-4019-B8FE-2F2A11BB1FF2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6" authorId="0" shapeId="0" xr:uid="{A715CF89-FC00-4F06-A350-ACDC47038ACF}">
      <text>
        <r>
          <rPr>
            <b/>
            <sz val="9"/>
            <color indexed="81"/>
            <rFont val="Tahoma"/>
            <family val="2"/>
          </rPr>
          <t xml:space="preserve">questo è il campo senza luci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<sst xmlns="http://schemas.openxmlformats.org/spreadsheetml/2006/main" count="297" uniqueCount="110">
  <si>
    <t>INCONTRI</t>
  </si>
  <si>
    <t>n.d.</t>
  </si>
  <si>
    <t>n°</t>
  </si>
  <si>
    <t>TOTALI</t>
  </si>
  <si>
    <t>PROGRAMMA torneo</t>
  </si>
  <si>
    <t>PROGRAMMAZIONE INDICATIVA DEGLI INCONTRI DI TUTTI I TABELLONI DEL TORNEO (gg mm- gg mm aaaa)</t>
  </si>
  <si>
    <t xml:space="preserve">G.A. xxxxxxxxxxxxx
</t>
  </si>
  <si>
    <t>SINGOLARE
MASCHILE</t>
  </si>
  <si>
    <t>SINGOLARE
FEMMINILE</t>
  </si>
  <si>
    <t>32esimi</t>
  </si>
  <si>
    <t>16esimi</t>
  </si>
  <si>
    <t>1° turno</t>
  </si>
  <si>
    <t>2° turno</t>
  </si>
  <si>
    <t>FINALE</t>
  </si>
  <si>
    <t xml:space="preserve">QUARTI </t>
  </si>
  <si>
    <t xml:space="preserve">SEMIFINALI </t>
  </si>
  <si>
    <t>QUARTI</t>
  </si>
  <si>
    <t>OTTAVI</t>
  </si>
  <si>
    <t>Q 2° Turno 
(3)</t>
  </si>
  <si>
    <t>Q 1° Turno
 (4)</t>
  </si>
  <si>
    <t>Q 3° Turno
 (7)</t>
  </si>
  <si>
    <t>Q 4° Turno
 (6)</t>
  </si>
  <si>
    <t>32esimi 
(8)</t>
  </si>
  <si>
    <t>Q 1° Turno
 (3)</t>
  </si>
  <si>
    <t>Q 2° Turno 
(7)</t>
  </si>
  <si>
    <t>In base alle accettazioni per la conclusione delle sezioni intermedie inserire anche le partite dei relativi tabelloni</t>
  </si>
  <si>
    <t>OTTAVI(5)</t>
  </si>
  <si>
    <t>superficie</t>
  </si>
  <si>
    <t>n. campi con luci</t>
  </si>
  <si>
    <t>n. campi senza luci</t>
  </si>
  <si>
    <t>indoor / outdoor</t>
  </si>
  <si>
    <t>2 set su 3 a 4 giochi</t>
  </si>
  <si>
    <t>2 set su 3 a 4 giochi con no-adv</t>
  </si>
  <si>
    <t>2 set su 3 a 4 giochi con no-adv, terzo set tie break a 10 pti</t>
  </si>
  <si>
    <t>2 set su 3 a 4 giochi con no-adv, terzo set tie break a 7 pti</t>
  </si>
  <si>
    <t>2 set su 3 a 6 giochi</t>
  </si>
  <si>
    <t>2 set su 3 a 6 giochi con no-adv</t>
  </si>
  <si>
    <t>2 set su 3 a 6 giochi con no-adv, terzo set tie break a 10 pti</t>
  </si>
  <si>
    <t>2 set su 3 a 6 giochi con no-adv, terzo set tie break a 7 pti</t>
  </si>
  <si>
    <t>3 set su 5 a 4 giochi, con o senza no-adv e tie break decisivo dell'incontr</t>
  </si>
  <si>
    <t>3 set su 5 a 6 giochi</t>
  </si>
  <si>
    <t>3 set su 5 a 6 giochi con no adv</t>
  </si>
  <si>
    <t>MATCH_FORMAT</t>
  </si>
  <si>
    <t>ORARI</t>
  </si>
  <si>
    <t>2 set su 3 a 6 giochi, terzo set tie break a 10 pti</t>
  </si>
  <si>
    <t>2 set su 3 a 6 giochi, terzo set tie break a 7 pti</t>
  </si>
  <si>
    <t>partita a 9 giochi con tie break a 7 pti</t>
  </si>
  <si>
    <t>unico set a sei giochi con tie break</t>
  </si>
  <si>
    <t>n. giorni TORNEO</t>
  </si>
  <si>
    <t>feriale</t>
  </si>
  <si>
    <t>festivo</t>
  </si>
  <si>
    <t>ass.</t>
  </si>
  <si>
    <t>data</t>
  </si>
  <si>
    <t>giorno</t>
  </si>
  <si>
    <t>tipo</t>
  </si>
  <si>
    <t>MAX INC.</t>
  </si>
  <si>
    <t>all' aperto</t>
  </si>
  <si>
    <t>1h30m</t>
  </si>
  <si>
    <t>terra</t>
  </si>
  <si>
    <t>NUMERO DI PARTITE SCHEDULATE
E CONTROLLO CON MAX INC.</t>
  </si>
  <si>
    <t>formula SING.</t>
  </si>
  <si>
    <t>formula DOPPI</t>
  </si>
  <si>
    <t>Q 1°  
(3)</t>
  </si>
  <si>
    <t>Q 2° 
 (7)</t>
  </si>
  <si>
    <t>PARAMETRI TORNEO x stima n. INCONTRI MAX (da compilare)</t>
  </si>
  <si>
    <t xml:space="preserve">     data</t>
  </si>
  <si>
    <t xml:space="preserve">  giorno</t>
  </si>
  <si>
    <t xml:space="preserve">    tipo</t>
  </si>
  <si>
    <t>campi/
turni</t>
  </si>
  <si>
    <t>Campi/Turni</t>
  </si>
  <si>
    <t>N° partite 
schedulate</t>
  </si>
  <si>
    <t>campo/turni</t>
  </si>
  <si>
    <t>IMPOSTA</t>
  </si>
  <si>
    <t>DATA FINE TORNEO</t>
  </si>
  <si>
    <t>CONCLUSIONE SEZIONE xx</t>
  </si>
  <si>
    <t>PROGRAMMAZIONE INDICATIVA DEGLI INCONTRI DI TUTTI I TABELLONI DEL TORNEO (05 02- 19 02 2024)</t>
  </si>
  <si>
    <t>CONCLUSIONE SEZIONE 4NC</t>
  </si>
  <si>
    <t>CONCLUSIONE SEZIONE 4.1</t>
  </si>
  <si>
    <t>Q 1° 
(9)</t>
  </si>
  <si>
    <t>Q 2° 
 (9)</t>
  </si>
  <si>
    <t>Q 3° 
 (12)</t>
  </si>
  <si>
    <t>Q 4°  
(12)</t>
  </si>
  <si>
    <t>Q 5° 
(12)</t>
  </si>
  <si>
    <t>DOPPIO MASCHILE</t>
  </si>
  <si>
    <t>DOPPIO FEMMINILE</t>
  </si>
  <si>
    <t>DOPPIO MISTO</t>
  </si>
  <si>
    <t>SEMIFINALI</t>
  </si>
  <si>
    <t>PROGRAMMA TORNEO DI 3° CATEGORIA con DM-DF-DMX</t>
  </si>
  <si>
    <t>1h15m</t>
  </si>
  <si>
    <t>GARE</t>
  </si>
  <si>
    <t>N.B. IL TORNEO DURA 15 GIORNI anzichè 21 , selezionare le prime colonne e 'nasconderle'</t>
  </si>
  <si>
    <t>interv. tra SING</t>
  </si>
  <si>
    <t>interv. tra DOPPI</t>
  </si>
  <si>
    <t>1° orario fer.</t>
  </si>
  <si>
    <t>1° orario fest.</t>
  </si>
  <si>
    <t>ult. orario fer.</t>
  </si>
  <si>
    <t>ult. orario fest.</t>
  </si>
  <si>
    <t>IN QUESTO ES. LE COLONNE DA B A G SONO NASCOSTE</t>
  </si>
  <si>
    <t xml:space="preserve">n° 
ATLETI ISCRITTI/
COPPIE
</t>
  </si>
  <si>
    <t>gg/mm</t>
  </si>
  <si>
    <t>n° 
PARTITE 
DA
PIANIFICARE</t>
  </si>
  <si>
    <t>+/- Conclusioni</t>
  </si>
  <si>
    <t>+/- Doppi</t>
  </si>
  <si>
    <t>+/- DMX</t>
  </si>
  <si>
    <t>-/+ Da PR/+2gg</t>
  </si>
  <si>
    <t>n° 
ATLETI /
COPPIE
ISCRITTI</t>
  </si>
  <si>
    <t xml:space="preserve">    giorno</t>
  </si>
  <si>
    <t xml:space="preserve">      data</t>
  </si>
  <si>
    <t xml:space="preserve">       tipo</t>
  </si>
  <si>
    <t xml:space="preserve">        campi/
        turni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</si>
</sst>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63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u/>
      <sz val="16"/>
      <color theme="10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4" tint="-0.249977111117893"/>
      <name val="Arial"/>
      <family val="2"/>
    </font>
    <font>
      <b/>
      <sz val="14"/>
      <color theme="1"/>
      <name val="Arial"/>
      <family val="2"/>
    </font>
    <font>
      <sz val="24"/>
      <color theme="3" tint="0.39997558519241921"/>
      <name val="Arial"/>
      <family val="2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rgb="FFFF0000"/>
      <name val="Arial"/>
      <family val="2"/>
    </font>
    <font>
      <b/>
      <sz val="16"/>
      <color rgb="FFBF7109"/>
      <name val="Arial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  <family val="2"/>
    </font>
    <font>
      <b/>
      <i/>
      <sz val="14"/>
      <name val="Arial"/>
      <family val="2"/>
    </font>
    <font>
      <b/>
      <sz val="16"/>
      <color rgb="FF00B050"/>
      <name val="Arial"/>
      <family val="2"/>
    </font>
    <font>
      <u/>
      <sz val="14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BF7109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u/>
      <sz val="9"/>
      <color theme="10"/>
      <name val="Calibri"/>
      <family val="2"/>
      <scheme val="minor"/>
    </font>
    <font>
      <sz val="14"/>
      <color theme="3" tint="0.3999755851924192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9"/>
      <color theme="1"/>
      <name val="Calibri"/>
      <family val="2"/>
      <scheme val="minor"/>
    </font>
    <font>
      <u/>
      <sz val="10"/>
      <name val="Arial"/>
      <family val="2"/>
    </font>
    <font>
      <sz val="9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3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16" fontId="15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4" fillId="5" borderId="6" xfId="1" applyFont="1" applyFill="1" applyBorder="1" applyAlignment="1" applyProtection="1">
      <alignment horizontal="center" vertical="center"/>
      <protection locked="0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14" fillId="6" borderId="6" xfId="1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9" fontId="7" fillId="7" borderId="9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4" fillId="3" borderId="11" xfId="0" applyFont="1" applyFill="1" applyBorder="1" applyAlignment="1" applyProtection="1">
      <alignment horizontal="center" vertical="center" wrapText="1"/>
      <protection locked="0"/>
    </xf>
    <xf numFmtId="0" fontId="24" fillId="3" borderId="11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>
      <alignment horizontal="center" vertical="center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>
      <alignment horizontal="center" vertical="center" wrapText="1"/>
    </xf>
    <xf numFmtId="9" fontId="17" fillId="7" borderId="3" xfId="0" applyNumberFormat="1" applyFont="1" applyFill="1" applyBorder="1" applyAlignment="1">
      <alignment horizontal="center" vertical="center"/>
    </xf>
    <xf numFmtId="9" fontId="16" fillId="0" borderId="32" xfId="0" applyNumberFormat="1" applyFont="1" applyBorder="1" applyAlignment="1">
      <alignment horizontal="center" vertical="center"/>
    </xf>
    <xf numFmtId="0" fontId="16" fillId="0" borderId="32" xfId="0" applyFont="1" applyBorder="1" applyProtection="1">
      <protection locked="0"/>
    </xf>
    <xf numFmtId="0" fontId="6" fillId="0" borderId="33" xfId="0" applyFont="1" applyBorder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0" fontId="29" fillId="0" borderId="0" xfId="0" applyFont="1" applyAlignment="1">
      <alignment horizontal="center"/>
    </xf>
    <xf numFmtId="0" fontId="29" fillId="0" borderId="0" xfId="0" applyFont="1"/>
    <xf numFmtId="0" fontId="19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top"/>
    </xf>
    <xf numFmtId="0" fontId="15" fillId="0" borderId="37" xfId="0" applyFont="1" applyBorder="1" applyAlignment="1">
      <alignment horizontal="center" vertical="top"/>
    </xf>
    <xf numFmtId="0" fontId="6" fillId="0" borderId="26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27" fillId="8" borderId="1" xfId="0" applyFont="1" applyFill="1" applyBorder="1" applyAlignment="1" applyProtection="1">
      <alignment horizontal="center" vertical="center"/>
      <protection locked="0"/>
    </xf>
    <xf numFmtId="164" fontId="27" fillId="8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Alignment="1" applyProtection="1">
      <alignment horizontal="center" vertical="center"/>
      <protection locked="0"/>
    </xf>
    <xf numFmtId="0" fontId="6" fillId="0" borderId="38" xfId="0" applyFont="1" applyBorder="1" applyProtection="1">
      <protection locked="0"/>
    </xf>
    <xf numFmtId="0" fontId="15" fillId="0" borderId="42" xfId="0" applyFont="1" applyBorder="1" applyAlignment="1">
      <alignment horizontal="center" vertical="center"/>
    </xf>
    <xf numFmtId="0" fontId="15" fillId="0" borderId="27" xfId="0" applyFont="1" applyBorder="1" applyAlignment="1">
      <alignment horizontal="right" vertical="center" wrapText="1"/>
    </xf>
    <xf numFmtId="0" fontId="15" fillId="3" borderId="22" xfId="0" applyFont="1" applyFill="1" applyBorder="1" applyAlignment="1" applyProtection="1">
      <alignment horizontal="center" vertical="center" wrapText="1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32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wrapText="1"/>
    </xf>
    <xf numFmtId="0" fontId="32" fillId="0" borderId="43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" borderId="44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/>
    </xf>
    <xf numFmtId="0" fontId="32" fillId="0" borderId="44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/>
    </xf>
    <xf numFmtId="0" fontId="32" fillId="3" borderId="1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2" borderId="1" xfId="1" applyFill="1" applyBorder="1" applyAlignment="1" applyProtection="1">
      <alignment horizontal="center" vertical="center"/>
    </xf>
    <xf numFmtId="0" fontId="32" fillId="3" borderId="14" xfId="0" applyFont="1" applyFill="1" applyBorder="1" applyAlignment="1" applyProtection="1">
      <alignment horizontal="center" vertical="center" wrapText="1"/>
      <protection locked="0"/>
    </xf>
    <xf numFmtId="0" fontId="32" fillId="3" borderId="34" xfId="0" applyFont="1" applyFill="1" applyBorder="1" applyAlignment="1" applyProtection="1">
      <alignment horizontal="center" vertical="center" wrapText="1"/>
      <protection locked="0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2" fillId="3" borderId="46" xfId="0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32" fillId="3" borderId="47" xfId="0" applyFont="1" applyFill="1" applyBorder="1" applyAlignment="1">
      <alignment horizontal="center" vertical="center" wrapText="1"/>
    </xf>
    <xf numFmtId="16" fontId="10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3" xfId="0" applyFont="1" applyBorder="1" applyAlignment="1">
      <alignment horizontal="center" vertical="center"/>
    </xf>
    <xf numFmtId="16" fontId="33" fillId="0" borderId="1" xfId="0" applyNumberFormat="1" applyFont="1" applyBorder="1" applyAlignment="1">
      <alignment horizontal="center" vertical="center"/>
    </xf>
    <xf numFmtId="16" fontId="33" fillId="0" borderId="45" xfId="0" applyNumberFormat="1" applyFont="1" applyBorder="1" applyAlignment="1">
      <alignment horizontal="center" vertical="center"/>
    </xf>
    <xf numFmtId="0" fontId="24" fillId="3" borderId="22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7" fillId="0" borderId="16" xfId="0" applyFont="1" applyBorder="1" applyProtection="1">
      <protection locked="0"/>
    </xf>
    <xf numFmtId="0" fontId="17" fillId="0" borderId="44" xfId="0" applyFont="1" applyBorder="1" applyAlignment="1">
      <alignment horizontal="center" vertical="center"/>
    </xf>
    <xf numFmtId="0" fontId="16" fillId="0" borderId="44" xfId="0" applyFont="1" applyBorder="1" applyProtection="1">
      <protection locked="0"/>
    </xf>
    <xf numFmtId="0" fontId="7" fillId="0" borderId="44" xfId="0" applyFont="1" applyBorder="1"/>
    <xf numFmtId="0" fontId="9" fillId="0" borderId="32" xfId="0" applyFont="1" applyBorder="1"/>
    <xf numFmtId="0" fontId="11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9" fontId="17" fillId="0" borderId="34" xfId="0" applyNumberFormat="1" applyFont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 wrapText="1"/>
    </xf>
    <xf numFmtId="0" fontId="35" fillId="6" borderId="16" xfId="0" applyFont="1" applyFill="1" applyBorder="1" applyAlignment="1">
      <alignment horizontal="center" vertical="center" wrapText="1"/>
    </xf>
    <xf numFmtId="16" fontId="33" fillId="0" borderId="32" xfId="0" applyNumberFormat="1" applyFont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14" fillId="9" borderId="6" xfId="1" applyFont="1" applyFill="1" applyBorder="1" applyAlignment="1" applyProtection="1">
      <alignment horizontal="center" vertical="center"/>
      <protection locked="0"/>
    </xf>
    <xf numFmtId="0" fontId="13" fillId="9" borderId="7" xfId="0" applyFont="1" applyFill="1" applyBorder="1" applyAlignment="1" applyProtection="1">
      <alignment horizontal="center" vertical="center"/>
      <protection locked="0"/>
    </xf>
    <xf numFmtId="0" fontId="3" fillId="9" borderId="16" xfId="0" applyFont="1" applyFill="1" applyBorder="1" applyAlignment="1">
      <alignment horizontal="center" vertical="center" wrapText="1"/>
    </xf>
    <xf numFmtId="0" fontId="36" fillId="0" borderId="11" xfId="0" applyFont="1" applyBorder="1" applyAlignment="1" applyProtection="1">
      <alignment horizontal="center" vertical="center" wrapText="1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0" fillId="0" borderId="24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horizontal="center" vertical="center"/>
    </xf>
    <xf numFmtId="0" fontId="6" fillId="0" borderId="23" xfId="0" applyFont="1" applyBorder="1" applyProtection="1"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vertical="center" shrinkToFit="1"/>
    </xf>
    <xf numFmtId="0" fontId="9" fillId="0" borderId="37" xfId="0" applyFont="1" applyBorder="1" applyAlignment="1" applyProtection="1">
      <alignment vertical="center"/>
      <protection locked="0"/>
    </xf>
    <xf numFmtId="0" fontId="26" fillId="0" borderId="23" xfId="0" applyFont="1" applyBorder="1" applyAlignment="1" applyProtection="1">
      <alignment horizontal="center"/>
      <protection locked="0"/>
    </xf>
    <xf numFmtId="0" fontId="26" fillId="0" borderId="23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12" fillId="3" borderId="17" xfId="0" applyFon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locked="0"/>
    </xf>
    <xf numFmtId="0" fontId="15" fillId="0" borderId="50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5" fontId="15" fillId="3" borderId="22" xfId="0" applyNumberFormat="1" applyFont="1" applyFill="1" applyBorder="1" applyAlignment="1">
      <alignment horizontal="center" vertical="center" wrapText="1"/>
    </xf>
    <xf numFmtId="165" fontId="9" fillId="0" borderId="32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38" fillId="0" borderId="0" xfId="0" applyFont="1" applyProtection="1">
      <protection locked="0"/>
    </xf>
    <xf numFmtId="0" fontId="39" fillId="0" borderId="0" xfId="0" applyFont="1" applyAlignment="1">
      <alignment horizontal="center" vertical="center"/>
    </xf>
    <xf numFmtId="0" fontId="38" fillId="0" borderId="0" xfId="0" applyFont="1" applyAlignment="1" applyProtection="1">
      <alignment vertical="center"/>
      <protection locked="0"/>
    </xf>
    <xf numFmtId="0" fontId="38" fillId="0" borderId="38" xfId="0" applyFont="1" applyBorder="1" applyProtection="1">
      <protection locked="0"/>
    </xf>
    <xf numFmtId="0" fontId="40" fillId="8" borderId="1" xfId="0" applyFont="1" applyFill="1" applyBorder="1" applyAlignment="1" applyProtection="1">
      <alignment horizontal="center" vertical="center"/>
      <protection locked="0"/>
    </xf>
    <xf numFmtId="0" fontId="38" fillId="0" borderId="37" xfId="0" applyFont="1" applyBorder="1" applyAlignment="1" applyProtection="1">
      <alignment vertical="center"/>
      <protection locked="0"/>
    </xf>
    <xf numFmtId="164" fontId="40" fillId="8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Protection="1">
      <protection locked="0"/>
    </xf>
    <xf numFmtId="0" fontId="38" fillId="0" borderId="12" xfId="0" applyFont="1" applyBorder="1" applyProtection="1">
      <protection locked="0"/>
    </xf>
    <xf numFmtId="0" fontId="38" fillId="0" borderId="27" xfId="0" applyFont="1" applyBorder="1" applyProtection="1"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>
      <alignment vertical="center" wrapText="1"/>
    </xf>
    <xf numFmtId="0" fontId="43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>
      <alignment wrapText="1"/>
    </xf>
    <xf numFmtId="0" fontId="42" fillId="0" borderId="48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5" fillId="7" borderId="8" xfId="0" applyFont="1" applyFill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 applyProtection="1">
      <alignment horizontal="center" vertical="center"/>
      <protection locked="0"/>
    </xf>
    <xf numFmtId="0" fontId="46" fillId="0" borderId="22" xfId="0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8" fillId="0" borderId="33" xfId="0" applyFont="1" applyBorder="1" applyProtection="1">
      <protection locked="0"/>
    </xf>
    <xf numFmtId="0" fontId="38" fillId="7" borderId="7" xfId="0" applyFont="1" applyFill="1" applyBorder="1" applyAlignment="1" applyProtection="1">
      <alignment horizontal="center" vertical="center"/>
      <protection locked="0"/>
    </xf>
    <xf numFmtId="9" fontId="38" fillId="7" borderId="9" xfId="0" applyNumberFormat="1" applyFont="1" applyFill="1" applyBorder="1" applyAlignment="1">
      <alignment horizontal="center" vertical="center"/>
    </xf>
    <xf numFmtId="0" fontId="42" fillId="0" borderId="9" xfId="0" applyFont="1" applyBorder="1" applyAlignment="1" applyProtection="1">
      <alignment horizontal="center" vertical="center"/>
      <protection locked="0"/>
    </xf>
    <xf numFmtId="0" fontId="42" fillId="0" borderId="21" xfId="0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9" fontId="38" fillId="0" borderId="32" xfId="0" applyNumberFormat="1" applyFont="1" applyBorder="1" applyAlignment="1">
      <alignment horizontal="center" vertical="center"/>
    </xf>
    <xf numFmtId="0" fontId="47" fillId="3" borderId="11" xfId="0" applyFont="1" applyFill="1" applyBorder="1" applyAlignment="1" applyProtection="1">
      <alignment horizontal="center" vertical="center" wrapText="1"/>
      <protection locked="0"/>
    </xf>
    <xf numFmtId="0" fontId="47" fillId="3" borderId="11" xfId="0" applyFont="1" applyFill="1" applyBorder="1" applyAlignment="1" applyProtection="1">
      <alignment horizontal="center" vertical="center"/>
      <protection locked="0"/>
    </xf>
    <xf numFmtId="0" fontId="47" fillId="3" borderId="22" xfId="0" applyFont="1" applyFill="1" applyBorder="1" applyAlignment="1" applyProtection="1">
      <alignment horizontal="center" vertical="center"/>
      <protection locked="0"/>
    </xf>
    <xf numFmtId="0" fontId="38" fillId="0" borderId="32" xfId="0" applyFont="1" applyBorder="1" applyProtection="1">
      <protection locked="0"/>
    </xf>
    <xf numFmtId="0" fontId="48" fillId="7" borderId="7" xfId="0" applyFont="1" applyFill="1" applyBorder="1" applyAlignment="1" applyProtection="1">
      <alignment horizontal="center" vertical="center"/>
      <protection locked="0"/>
    </xf>
    <xf numFmtId="0" fontId="49" fillId="0" borderId="11" xfId="0" applyFont="1" applyBorder="1" applyAlignment="1" applyProtection="1">
      <alignment horizontal="center" vertical="center" wrapText="1"/>
      <protection locked="0"/>
    </xf>
    <xf numFmtId="0" fontId="49" fillId="0" borderId="11" xfId="0" applyFont="1" applyBorder="1" applyAlignment="1" applyProtection="1">
      <alignment horizontal="center" vertical="center"/>
      <protection locked="0"/>
    </xf>
    <xf numFmtId="0" fontId="49" fillId="0" borderId="22" xfId="0" applyFont="1" applyBorder="1" applyAlignment="1" applyProtection="1">
      <alignment horizontal="center" vertical="center"/>
      <protection locked="0"/>
    </xf>
    <xf numFmtId="9" fontId="42" fillId="7" borderId="3" xfId="0" applyNumberFormat="1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39" fillId="0" borderId="23" xfId="0" applyFont="1" applyBorder="1" applyAlignment="1" applyProtection="1">
      <alignment horizontal="left"/>
      <protection locked="0"/>
    </xf>
    <xf numFmtId="0" fontId="39" fillId="0" borderId="23" xfId="0" applyFont="1" applyBorder="1" applyAlignment="1" applyProtection="1">
      <alignment horizontal="center"/>
      <protection locked="0"/>
    </xf>
    <xf numFmtId="0" fontId="42" fillId="0" borderId="0" xfId="0" applyFont="1" applyAlignment="1" applyProtection="1">
      <alignment horizontal="center" wrapText="1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Protection="1">
      <protection locked="0"/>
    </xf>
    <xf numFmtId="0" fontId="48" fillId="0" borderId="0" xfId="0" applyFont="1" applyAlignment="1" applyProtection="1">
      <alignment horizontal="center" vertical="center" wrapText="1"/>
      <protection locked="0"/>
    </xf>
    <xf numFmtId="0" fontId="44" fillId="0" borderId="0" xfId="1" applyFont="1" applyFill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32" fillId="0" borderId="5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top"/>
    </xf>
    <xf numFmtId="0" fontId="32" fillId="0" borderId="37" xfId="0" applyFont="1" applyBorder="1" applyAlignment="1">
      <alignment horizontal="center" vertical="top"/>
    </xf>
    <xf numFmtId="16" fontId="32" fillId="3" borderId="19" xfId="0" applyNumberFormat="1" applyFont="1" applyFill="1" applyBorder="1" applyAlignment="1" applyProtection="1">
      <alignment horizontal="center" vertical="center" wrapText="1"/>
      <protection locked="0"/>
    </xf>
    <xf numFmtId="16" fontId="50" fillId="3" borderId="19" xfId="0" applyNumberFormat="1" applyFont="1" applyFill="1" applyBorder="1" applyAlignment="1" applyProtection="1">
      <alignment horizontal="center" vertical="center" wrapText="1"/>
      <protection locked="0"/>
    </xf>
    <xf numFmtId="165" fontId="32" fillId="3" borderId="22" xfId="0" applyNumberFormat="1" applyFont="1" applyFill="1" applyBorder="1" applyAlignment="1">
      <alignment horizontal="center" vertical="center" wrapText="1"/>
    </xf>
    <xf numFmtId="0" fontId="32" fillId="3" borderId="22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0" fontId="51" fillId="5" borderId="16" xfId="0" applyFont="1" applyFill="1" applyBorder="1" applyAlignment="1" applyProtection="1">
      <alignment horizontal="center" vertical="center" wrapText="1"/>
      <protection locked="0"/>
    </xf>
    <xf numFmtId="0" fontId="52" fillId="5" borderId="6" xfId="1" applyFont="1" applyFill="1" applyBorder="1" applyAlignment="1" applyProtection="1">
      <alignment horizontal="center" vertical="center"/>
      <protection locked="0"/>
    </xf>
    <xf numFmtId="0" fontId="53" fillId="5" borderId="16" xfId="0" applyFont="1" applyFill="1" applyBorder="1" applyAlignment="1" applyProtection="1">
      <alignment horizontal="center" vertical="center" wrapText="1"/>
      <protection locked="0"/>
    </xf>
    <xf numFmtId="0" fontId="53" fillId="6" borderId="16" xfId="0" applyFont="1" applyFill="1" applyBorder="1" applyAlignment="1" applyProtection="1">
      <alignment horizontal="center" vertical="center" wrapText="1"/>
      <protection locked="0"/>
    </xf>
    <xf numFmtId="0" fontId="51" fillId="6" borderId="16" xfId="0" applyFont="1" applyFill="1" applyBorder="1" applyAlignment="1" applyProtection="1">
      <alignment horizontal="center" vertical="center" wrapText="1"/>
      <protection locked="0"/>
    </xf>
    <xf numFmtId="0" fontId="51" fillId="9" borderId="16" xfId="0" applyFont="1" applyFill="1" applyBorder="1" applyAlignment="1" applyProtection="1">
      <alignment horizontal="center" vertical="center" wrapText="1"/>
      <protection locked="0"/>
    </xf>
    <xf numFmtId="0" fontId="51" fillId="5" borderId="8" xfId="0" applyFont="1" applyFill="1" applyBorder="1" applyAlignment="1" applyProtection="1">
      <alignment horizontal="center" vertical="center" wrapText="1"/>
      <protection locked="0"/>
    </xf>
    <xf numFmtId="0" fontId="32" fillId="5" borderId="7" xfId="0" applyFont="1" applyFill="1" applyBorder="1" applyAlignment="1" applyProtection="1">
      <alignment horizontal="center" vertical="center"/>
      <protection locked="0"/>
    </xf>
    <xf numFmtId="0" fontId="32" fillId="5" borderId="7" xfId="0" applyFont="1" applyFill="1" applyBorder="1" applyAlignment="1">
      <alignment horizontal="center" vertical="center"/>
    </xf>
    <xf numFmtId="0" fontId="51" fillId="6" borderId="8" xfId="0" applyFont="1" applyFill="1" applyBorder="1" applyAlignment="1" applyProtection="1">
      <alignment horizontal="center" vertical="center" wrapText="1"/>
      <protection locked="0"/>
    </xf>
    <xf numFmtId="0" fontId="51" fillId="6" borderId="7" xfId="0" applyFont="1" applyFill="1" applyBorder="1" applyAlignment="1" applyProtection="1">
      <alignment horizontal="center" vertical="center"/>
      <protection locked="0"/>
    </xf>
    <xf numFmtId="0" fontId="51" fillId="6" borderId="7" xfId="0" applyFont="1" applyFill="1" applyBorder="1" applyAlignment="1">
      <alignment horizontal="center" vertical="center"/>
    </xf>
    <xf numFmtId="0" fontId="32" fillId="6" borderId="7" xfId="0" applyFont="1" applyFill="1" applyBorder="1" applyAlignment="1" applyProtection="1">
      <alignment horizontal="center" vertical="center"/>
      <protection locked="0"/>
    </xf>
    <xf numFmtId="0" fontId="32" fillId="6" borderId="7" xfId="0" applyFont="1" applyFill="1" applyBorder="1" applyAlignment="1">
      <alignment horizontal="center" vertical="center"/>
    </xf>
    <xf numFmtId="0" fontId="51" fillId="9" borderId="8" xfId="0" applyFont="1" applyFill="1" applyBorder="1" applyAlignment="1" applyProtection="1">
      <alignment horizontal="center" vertical="center" wrapText="1"/>
      <protection locked="0"/>
    </xf>
    <xf numFmtId="0" fontId="32" fillId="9" borderId="7" xfId="0" applyFont="1" applyFill="1" applyBorder="1" applyAlignment="1" applyProtection="1">
      <alignment horizontal="center" vertical="center"/>
      <protection locked="0"/>
    </xf>
    <xf numFmtId="0" fontId="32" fillId="9" borderId="7" xfId="0" applyFont="1" applyFill="1" applyBorder="1" applyAlignment="1">
      <alignment horizontal="center" vertical="center"/>
    </xf>
    <xf numFmtId="0" fontId="54" fillId="4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9" fontId="19" fillId="0" borderId="52" xfId="0" applyNumberFormat="1" applyFont="1" applyBorder="1" applyAlignment="1">
      <alignment horizontal="center" vertical="center"/>
    </xf>
    <xf numFmtId="0" fontId="55" fillId="2" borderId="1" xfId="1" applyFont="1" applyFill="1" applyBorder="1" applyAlignment="1" applyProtection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9" fillId="0" borderId="16" xfId="0" applyFont="1" applyBorder="1" applyProtection="1">
      <protection locked="0"/>
    </xf>
    <xf numFmtId="0" fontId="32" fillId="0" borderId="44" xfId="0" applyFont="1" applyBorder="1" applyAlignment="1">
      <alignment horizontal="center" vertical="center"/>
    </xf>
    <xf numFmtId="0" fontId="9" fillId="0" borderId="44" xfId="0" applyFont="1" applyBorder="1" applyProtection="1">
      <protection locked="0"/>
    </xf>
    <xf numFmtId="0" fontId="32" fillId="0" borderId="16" xfId="0" applyFont="1" applyBorder="1" applyAlignment="1">
      <alignment horizontal="center" vertical="center"/>
    </xf>
    <xf numFmtId="9" fontId="38" fillId="0" borderId="33" xfId="0" applyNumberFormat="1" applyFont="1" applyBorder="1" applyAlignment="1">
      <alignment horizontal="center" vertical="center"/>
    </xf>
    <xf numFmtId="0" fontId="53" fillId="5" borderId="44" xfId="0" applyFont="1" applyFill="1" applyBorder="1" applyAlignment="1" applyProtection="1">
      <alignment horizontal="center" vertical="center" wrapText="1"/>
      <protection locked="0"/>
    </xf>
    <xf numFmtId="0" fontId="51" fillId="5" borderId="39" xfId="0" applyFont="1" applyFill="1" applyBorder="1" applyAlignment="1" applyProtection="1">
      <alignment horizontal="center" vertical="center" wrapText="1"/>
      <protection locked="0"/>
    </xf>
    <xf numFmtId="0" fontId="45" fillId="7" borderId="39" xfId="0" applyFont="1" applyFill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/>
      <protection locked="0"/>
    </xf>
    <xf numFmtId="0" fontId="46" fillId="0" borderId="10" xfId="0" applyFont="1" applyBorder="1" applyAlignment="1" applyProtection="1">
      <alignment horizontal="center" vertical="center"/>
      <protection locked="0"/>
    </xf>
    <xf numFmtId="0" fontId="42" fillId="0" borderId="11" xfId="0" applyFont="1" applyBorder="1" applyAlignment="1" applyProtection="1">
      <alignment horizontal="center" vertical="center"/>
      <protection locked="0"/>
    </xf>
    <xf numFmtId="0" fontId="42" fillId="0" borderId="22" xfId="0" applyFont="1" applyBorder="1" applyAlignment="1" applyProtection="1">
      <alignment horizontal="center" vertical="center"/>
      <protection locked="0"/>
    </xf>
    <xf numFmtId="0" fontId="32" fillId="0" borderId="27" xfId="0" applyFont="1" applyBorder="1" applyAlignment="1">
      <alignment horizontal="center" vertical="center" wrapText="1"/>
    </xf>
    <xf numFmtId="0" fontId="42" fillId="0" borderId="54" xfId="0" applyFont="1" applyBorder="1" applyAlignment="1" applyProtection="1">
      <alignment horizontal="center" vertical="center"/>
      <protection locked="0"/>
    </xf>
    <xf numFmtId="0" fontId="32" fillId="0" borderId="42" xfId="0" applyFont="1" applyBorder="1" applyAlignment="1">
      <alignment horizontal="center" vertical="center"/>
    </xf>
    <xf numFmtId="0" fontId="59" fillId="0" borderId="0" xfId="0" applyFont="1" applyProtection="1">
      <protection locked="0"/>
    </xf>
    <xf numFmtId="0" fontId="59" fillId="0" borderId="0" xfId="0" applyFont="1"/>
    <xf numFmtId="0" fontId="59" fillId="0" borderId="37" xfId="0" applyFont="1" applyBorder="1"/>
    <xf numFmtId="0" fontId="9" fillId="0" borderId="2" xfId="0" applyFont="1" applyBorder="1"/>
    <xf numFmtId="0" fontId="38" fillId="0" borderId="3" xfId="0" applyFont="1" applyBorder="1" applyAlignment="1">
      <alignment horizontal="center" vertical="center"/>
    </xf>
    <xf numFmtId="0" fontId="38" fillId="0" borderId="52" xfId="0" applyFont="1" applyBorder="1"/>
    <xf numFmtId="0" fontId="42" fillId="0" borderId="55" xfId="0" applyFont="1" applyBorder="1" applyAlignment="1" applyProtection="1">
      <alignment horizontal="center" vertical="center"/>
      <protection locked="0"/>
    </xf>
    <xf numFmtId="0" fontId="60" fillId="5" borderId="6" xfId="1" applyFont="1" applyFill="1" applyBorder="1" applyAlignment="1" applyProtection="1">
      <alignment horizontal="center" vertical="center"/>
      <protection locked="0"/>
    </xf>
    <xf numFmtId="0" fontId="48" fillId="5" borderId="6" xfId="1" applyFont="1" applyFill="1" applyBorder="1" applyAlignment="1" applyProtection="1">
      <alignment horizontal="center" vertical="center"/>
      <protection locked="0"/>
    </xf>
    <xf numFmtId="0" fontId="48" fillId="6" borderId="6" xfId="1" applyFont="1" applyFill="1" applyBorder="1" applyAlignment="1" applyProtection="1">
      <alignment horizontal="center" vertical="center"/>
      <protection locked="0"/>
    </xf>
    <xf numFmtId="0" fontId="48" fillId="9" borderId="6" xfId="1" applyFont="1" applyFill="1" applyBorder="1" applyAlignment="1" applyProtection="1">
      <alignment horizontal="center" vertical="center"/>
      <protection locked="0"/>
    </xf>
    <xf numFmtId="0" fontId="0" fillId="6" borderId="6" xfId="0" applyFill="1" applyBorder="1"/>
    <xf numFmtId="0" fontId="51" fillId="4" borderId="2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wrapText="1" shrinkToFit="1"/>
    </xf>
    <xf numFmtId="0" fontId="40" fillId="8" borderId="32" xfId="0" applyFont="1" applyFill="1" applyBorder="1" applyAlignment="1" applyProtection="1">
      <alignment horizontal="center" vertical="center"/>
      <protection locked="0"/>
    </xf>
    <xf numFmtId="164" fontId="40" fillId="8" borderId="32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quotePrefix="1" applyFont="1" applyAlignment="1">
      <alignment horizontal="center" vertical="top" shrinkToFit="1"/>
    </xf>
    <xf numFmtId="0" fontId="62" fillId="0" borderId="0" xfId="0" quotePrefix="1" applyFont="1" applyAlignment="1">
      <alignment horizontal="center" shrinkToFit="1"/>
    </xf>
    <xf numFmtId="0" fontId="52" fillId="0" borderId="56" xfId="1" applyFont="1" applyFill="1" applyBorder="1" applyAlignment="1" applyProtection="1">
      <alignment horizontal="center" vertical="center"/>
      <protection locked="0"/>
    </xf>
    <xf numFmtId="0" fontId="32" fillId="0" borderId="57" xfId="0" applyFont="1" applyBorder="1" applyAlignment="1" applyProtection="1">
      <alignment horizontal="center" vertical="center"/>
      <protection locked="0"/>
    </xf>
    <xf numFmtId="0" fontId="32" fillId="0" borderId="57" xfId="0" applyFont="1" applyBorder="1" applyAlignment="1">
      <alignment horizontal="center" vertical="center"/>
    </xf>
    <xf numFmtId="0" fontId="38" fillId="0" borderId="57" xfId="0" applyFont="1" applyBorder="1" applyAlignment="1" applyProtection="1">
      <alignment horizontal="center" vertical="center"/>
      <protection locked="0"/>
    </xf>
    <xf numFmtId="9" fontId="38" fillId="0" borderId="57" xfId="0" applyNumberFormat="1" applyFont="1" applyBorder="1" applyAlignment="1">
      <alignment horizontal="center" vertical="center"/>
    </xf>
    <xf numFmtId="0" fontId="42" fillId="0" borderId="58" xfId="0" applyFont="1" applyBorder="1" applyAlignment="1" applyProtection="1">
      <alignment horizontal="center" vertical="center"/>
      <protection locked="0"/>
    </xf>
    <xf numFmtId="0" fontId="42" fillId="0" borderId="59" xfId="0" applyFont="1" applyBorder="1" applyAlignment="1" applyProtection="1">
      <alignment horizontal="center" vertical="center"/>
      <protection locked="0"/>
    </xf>
    <xf numFmtId="0" fontId="51" fillId="7" borderId="3" xfId="0" applyFont="1" applyFill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4" borderId="29" xfId="0" applyFont="1" applyFill="1" applyBorder="1" applyAlignment="1">
      <alignment horizontal="center" vertical="center" wrapText="1"/>
    </xf>
    <xf numFmtId="0" fontId="32" fillId="4" borderId="36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/>
    </xf>
    <xf numFmtId="0" fontId="42" fillId="0" borderId="24" xfId="0" applyFont="1" applyBorder="1" applyAlignment="1" applyProtection="1">
      <alignment horizontal="center" wrapText="1"/>
      <protection locked="0"/>
    </xf>
    <xf numFmtId="0" fontId="42" fillId="0" borderId="23" xfId="0" applyFont="1" applyBorder="1" applyAlignment="1" applyProtection="1">
      <alignment horizontal="center" wrapText="1"/>
      <protection locked="0"/>
    </xf>
    <xf numFmtId="0" fontId="42" fillId="0" borderId="25" xfId="0" applyFont="1" applyBorder="1" applyAlignment="1" applyProtection="1">
      <alignment horizontal="center" wrapText="1"/>
      <protection locked="0"/>
    </xf>
    <xf numFmtId="0" fontId="42" fillId="0" borderId="26" xfId="0" applyFont="1" applyBorder="1" applyAlignment="1" applyProtection="1">
      <alignment horizontal="center" wrapText="1"/>
      <protection locked="0"/>
    </xf>
    <xf numFmtId="0" fontId="42" fillId="0" borderId="12" xfId="0" applyFont="1" applyBorder="1" applyAlignment="1" applyProtection="1">
      <alignment horizontal="center" wrapText="1"/>
      <protection locked="0"/>
    </xf>
    <xf numFmtId="0" fontId="42" fillId="0" borderId="27" xfId="0" applyFont="1" applyBorder="1" applyAlignment="1" applyProtection="1">
      <alignment horizontal="center" wrapText="1"/>
      <protection locked="0"/>
    </xf>
    <xf numFmtId="0" fontId="32" fillId="0" borderId="29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/>
    </xf>
    <xf numFmtId="0" fontId="58" fillId="0" borderId="0" xfId="0" applyFont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32" fillId="0" borderId="5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9" fillId="0" borderId="53" xfId="0" applyFont="1" applyBorder="1" applyAlignment="1">
      <alignment horizontal="center" vertical="center" shrinkToFit="1"/>
    </xf>
    <xf numFmtId="0" fontId="40" fillId="8" borderId="10" xfId="0" applyFont="1" applyFill="1" applyBorder="1" applyAlignment="1" applyProtection="1">
      <alignment horizontal="center" vertical="center" shrinkToFit="1"/>
      <protection locked="0"/>
    </xf>
    <xf numFmtId="0" fontId="40" fillId="8" borderId="51" xfId="0" applyFont="1" applyFill="1" applyBorder="1" applyAlignment="1" applyProtection="1">
      <alignment horizontal="center" vertical="center" shrinkToFit="1"/>
      <protection locked="0"/>
    </xf>
    <xf numFmtId="0" fontId="40" fillId="8" borderId="39" xfId="0" applyFont="1" applyFill="1" applyBorder="1" applyAlignment="1" applyProtection="1">
      <alignment horizontal="center" vertical="center" shrinkToFit="1"/>
      <protection locked="0"/>
    </xf>
    <xf numFmtId="0" fontId="30" fillId="0" borderId="2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7" fillId="8" borderId="10" xfId="0" applyFont="1" applyFill="1" applyBorder="1" applyAlignment="1" applyProtection="1">
      <alignment horizontal="center" vertical="center" shrinkToFit="1"/>
      <protection locked="0"/>
    </xf>
    <xf numFmtId="0" fontId="27" fillId="8" borderId="51" xfId="0" applyFont="1" applyFill="1" applyBorder="1" applyAlignment="1" applyProtection="1">
      <alignment horizontal="center" vertical="center" shrinkToFit="1"/>
      <protection locked="0"/>
    </xf>
    <xf numFmtId="0" fontId="27" fillId="8" borderId="39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top"/>
    </xf>
    <xf numFmtId="0" fontId="15" fillId="0" borderId="23" xfId="0" applyFont="1" applyBorder="1" applyAlignment="1">
      <alignment horizontal="center" vertical="top"/>
    </xf>
    <xf numFmtId="0" fontId="15" fillId="0" borderId="25" xfId="0" applyFont="1" applyBorder="1" applyAlignment="1">
      <alignment horizontal="center" vertical="top"/>
    </xf>
    <xf numFmtId="0" fontId="15" fillId="0" borderId="26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27" xfId="0" applyFont="1" applyBorder="1" applyAlignment="1">
      <alignment horizontal="center" vertical="top"/>
    </xf>
    <xf numFmtId="0" fontId="19" fillId="0" borderId="24" xfId="0" applyFont="1" applyBorder="1" applyAlignment="1" applyProtection="1">
      <alignment horizontal="center" wrapText="1"/>
      <protection locked="0"/>
    </xf>
    <xf numFmtId="0" fontId="19" fillId="0" borderId="23" xfId="0" applyFont="1" applyBorder="1" applyAlignment="1" applyProtection="1">
      <alignment horizontal="center" wrapText="1"/>
      <protection locked="0"/>
    </xf>
    <xf numFmtId="0" fontId="19" fillId="0" borderId="25" xfId="0" applyFont="1" applyBorder="1" applyAlignment="1" applyProtection="1">
      <alignment horizontal="center" wrapText="1"/>
      <protection locked="0"/>
    </xf>
    <xf numFmtId="0" fontId="19" fillId="0" borderId="26" xfId="0" applyFont="1" applyBorder="1" applyAlignment="1" applyProtection="1">
      <alignment horizontal="center" wrapText="1"/>
      <protection locked="0"/>
    </xf>
    <xf numFmtId="0" fontId="19" fillId="0" borderId="12" xfId="0" applyFont="1" applyBorder="1" applyAlignment="1" applyProtection="1">
      <alignment horizontal="center" wrapText="1"/>
      <protection locked="0"/>
    </xf>
    <xf numFmtId="0" fontId="19" fillId="0" borderId="27" xfId="0" applyFont="1" applyBorder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Collegamento ipertestuale" xfId="1" builtinId="8"/>
    <cellStyle name="Normale" xfId="0" builtinId="0"/>
  </cellStyles>
  <dxfs count="21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161925</xdr:colOff>
      <xdr:row>9</xdr:row>
      <xdr:rowOff>378284</xdr:rowOff>
    </xdr:from>
    <xdr:to>
      <xdr:col>31</xdr:col>
      <xdr:colOff>87136</xdr:colOff>
      <xdr:row>11</xdr:row>
      <xdr:rowOff>161975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42600" y="3054809"/>
          <a:ext cx="1562002" cy="774291"/>
        </a:xfrm>
        <a:prstGeom prst="rect">
          <a:avLst/>
        </a:prstGeom>
      </xdr:spPr>
    </xdr:pic>
    <xdr:clientData/>
  </xdr:twoCellAnchor>
  <xdr:twoCellAnchor>
    <xdr:from>
      <xdr:col>1</xdr:col>
      <xdr:colOff>996042</xdr:colOff>
      <xdr:row>18</xdr:row>
      <xdr:rowOff>96370</xdr:rowOff>
    </xdr:from>
    <xdr:to>
      <xdr:col>1</xdr:col>
      <xdr:colOff>1560557</xdr:colOff>
      <xdr:row>18</xdr:row>
      <xdr:rowOff>314325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 flipH="1">
          <a:off x="1534885" y="6257684"/>
          <a:ext cx="564515" cy="217955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974724</xdr:colOff>
      <xdr:row>30</xdr:row>
      <xdr:rowOff>88900</xdr:rowOff>
    </xdr:from>
    <xdr:to>
      <xdr:col>1</xdr:col>
      <xdr:colOff>1567179</xdr:colOff>
      <xdr:row>30</xdr:row>
      <xdr:rowOff>311150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13567" y="7605486"/>
          <a:ext cx="59245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561974</xdr:colOff>
      <xdr:row>14</xdr:row>
      <xdr:rowOff>249555</xdr:rowOff>
    </xdr:from>
    <xdr:to>
      <xdr:col>5</xdr:col>
      <xdr:colOff>969644</xdr:colOff>
      <xdr:row>14</xdr:row>
      <xdr:rowOff>334137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22445" y="4511312"/>
          <a:ext cx="40767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50</xdr:row>
      <xdr:rowOff>251460</xdr:rowOff>
    </xdr:from>
    <xdr:to>
      <xdr:col>5</xdr:col>
      <xdr:colOff>990600</xdr:colOff>
      <xdr:row>50</xdr:row>
      <xdr:rowOff>274320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044440" y="1005078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24</xdr:col>
      <xdr:colOff>288563</xdr:colOff>
      <xdr:row>0</xdr:row>
      <xdr:rowOff>63681</xdr:rowOff>
    </xdr:from>
    <xdr:ext cx="292734" cy="739141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295020" y="63681"/>
          <a:ext cx="292734" cy="739141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it-IT" sz="32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oneCellAnchor>
    <xdr:from>
      <xdr:col>5</xdr:col>
      <xdr:colOff>30819</xdr:colOff>
      <xdr:row>11</xdr:row>
      <xdr:rowOff>295275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01039" y="4227195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21294</xdr:colOff>
      <xdr:row>12</xdr:row>
      <xdr:rowOff>335280</xdr:rowOff>
    </xdr:from>
    <xdr:ext cx="340670" cy="46801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591514" y="461010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19050</xdr:colOff>
      <xdr:row>13</xdr:row>
      <xdr:rowOff>356235</xdr:rowOff>
    </xdr:from>
    <xdr:ext cx="340671" cy="843693"/>
    <xdr:sp macro="" textlink="">
      <xdr:nvSpPr>
        <xdr:cNvPr id="24" name="Rettangol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589270" y="501205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32385</xdr:colOff>
      <xdr:row>14</xdr:row>
      <xdr:rowOff>331470</xdr:rowOff>
    </xdr:from>
    <xdr:ext cx="340671" cy="843693"/>
    <xdr:sp macro="" textlink="">
      <xdr:nvSpPr>
        <xdr:cNvPr id="25" name="Rettangol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602605" y="536829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7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561975</xdr:colOff>
      <xdr:row>17</xdr:row>
      <xdr:rowOff>603885</xdr:rowOff>
    </xdr:from>
    <xdr:ext cx="340671" cy="843693"/>
    <xdr:sp macro="" textlink="">
      <xdr:nvSpPr>
        <xdr:cNvPr id="27" name="Rettangol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095375" y="689991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563335</xdr:colOff>
      <xdr:row>29</xdr:row>
      <xdr:rowOff>587556</xdr:rowOff>
    </xdr:from>
    <xdr:ext cx="340671" cy="843693"/>
    <xdr:sp macro="" textlink="">
      <xdr:nvSpPr>
        <xdr:cNvPr id="28" name="Rettangol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02178" y="747277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561974</xdr:colOff>
      <xdr:row>13</xdr:row>
      <xdr:rowOff>257175</xdr:rowOff>
    </xdr:from>
    <xdr:to>
      <xdr:col>5</xdr:col>
      <xdr:colOff>969644</xdr:colOff>
      <xdr:row>13</xdr:row>
      <xdr:rowOff>341757</xdr:rowOff>
    </xdr:to>
    <xdr:sp macro="" textlink="">
      <xdr:nvSpPr>
        <xdr:cNvPr id="34" name="Freccia a destr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422445" y="4137932"/>
          <a:ext cx="40767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575128</xdr:colOff>
      <xdr:row>12</xdr:row>
      <xdr:rowOff>247650</xdr:rowOff>
    </xdr:from>
    <xdr:to>
      <xdr:col>5</xdr:col>
      <xdr:colOff>975178</xdr:colOff>
      <xdr:row>12</xdr:row>
      <xdr:rowOff>332232</xdr:rowOff>
    </xdr:to>
    <xdr:sp macro="" textlink="">
      <xdr:nvSpPr>
        <xdr:cNvPr id="35" name="Freccia a destra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718628" y="3759200"/>
          <a:ext cx="40005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26123</xdr:colOff>
      <xdr:row>23</xdr:row>
      <xdr:rowOff>149700</xdr:rowOff>
    </xdr:from>
    <xdr:to>
      <xdr:col>0</xdr:col>
      <xdr:colOff>463419</xdr:colOff>
      <xdr:row>23</xdr:row>
      <xdr:rowOff>149700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>
          <a:off x="26123" y="6757329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26124</xdr:colOff>
      <xdr:row>28</xdr:row>
      <xdr:rowOff>149700</xdr:rowOff>
    </xdr:from>
    <xdr:to>
      <xdr:col>0</xdr:col>
      <xdr:colOff>463420</xdr:colOff>
      <xdr:row>28</xdr:row>
      <xdr:rowOff>149700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>
          <a:off x="26124" y="6920614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35</xdr:row>
      <xdr:rowOff>149700</xdr:rowOff>
    </xdr:from>
    <xdr:to>
      <xdr:col>0</xdr:col>
      <xdr:colOff>496077</xdr:colOff>
      <xdr:row>35</xdr:row>
      <xdr:rowOff>149700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58781" y="811804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40</xdr:row>
      <xdr:rowOff>149700</xdr:rowOff>
    </xdr:from>
    <xdr:to>
      <xdr:col>0</xdr:col>
      <xdr:colOff>496077</xdr:colOff>
      <xdr:row>40</xdr:row>
      <xdr:rowOff>149700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>
          <a:off x="58781" y="8281329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45</xdr:row>
      <xdr:rowOff>149700</xdr:rowOff>
    </xdr:from>
    <xdr:to>
      <xdr:col>0</xdr:col>
      <xdr:colOff>496077</xdr:colOff>
      <xdr:row>45</xdr:row>
      <xdr:rowOff>149700</xdr:rowOff>
    </xdr:to>
    <xdr:cxnSp macro="">
      <xdr:nvCxnSpPr>
        <xdr:cNvPr id="43" name="Connettore 2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>
          <a:off x="58781" y="1874250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48</xdr:row>
      <xdr:rowOff>160586</xdr:rowOff>
    </xdr:from>
    <xdr:to>
      <xdr:col>0</xdr:col>
      <xdr:colOff>496077</xdr:colOff>
      <xdr:row>48</xdr:row>
      <xdr:rowOff>160586</xdr:rowOff>
    </xdr:to>
    <xdr:cxnSp macro="">
      <xdr:nvCxnSpPr>
        <xdr:cNvPr id="44" name="Connettore 2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58781" y="8618786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413109</xdr:colOff>
      <xdr:row>0</xdr:row>
      <xdr:rowOff>80028</xdr:rowOff>
    </xdr:from>
    <xdr:to>
      <xdr:col>29</xdr:col>
      <xdr:colOff>413654</xdr:colOff>
      <xdr:row>1</xdr:row>
      <xdr:rowOff>232410</xdr:rowOff>
    </xdr:to>
    <xdr:cxnSp macro="">
      <xdr:nvCxnSpPr>
        <xdr:cNvPr id="46" name="Connettore 2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H="1" flipV="1">
          <a:off x="21662023" y="80028"/>
          <a:ext cx="545" cy="326553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38100</xdr:colOff>
      <xdr:row>9</xdr:row>
      <xdr:rowOff>387809</xdr:rowOff>
    </xdr:from>
    <xdr:to>
      <xdr:col>30</xdr:col>
      <xdr:colOff>620932</xdr:colOff>
      <xdr:row>10</xdr:row>
      <xdr:rowOff>400100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18775" y="3064334"/>
          <a:ext cx="1563907" cy="774291"/>
        </a:xfrm>
        <a:prstGeom prst="rect">
          <a:avLst/>
        </a:prstGeom>
      </xdr:spPr>
    </xdr:pic>
    <xdr:clientData/>
  </xdr:twoCellAnchor>
  <xdr:twoCellAnchor>
    <xdr:from>
      <xdr:col>1</xdr:col>
      <xdr:colOff>1635125</xdr:colOff>
      <xdr:row>18</xdr:row>
      <xdr:rowOff>95250</xdr:rowOff>
    </xdr:from>
    <xdr:to>
      <xdr:col>1</xdr:col>
      <xdr:colOff>2254250</xdr:colOff>
      <xdr:row>18</xdr:row>
      <xdr:rowOff>317500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172335" y="840486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28</xdr:row>
      <xdr:rowOff>79375</xdr:rowOff>
    </xdr:from>
    <xdr:to>
      <xdr:col>1</xdr:col>
      <xdr:colOff>2222500</xdr:colOff>
      <xdr:row>28</xdr:row>
      <xdr:rowOff>301625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40585" y="1452308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588645</xdr:colOff>
      <xdr:row>13</xdr:row>
      <xdr:rowOff>335280</xdr:rowOff>
    </xdr:from>
    <xdr:to>
      <xdr:col>5</xdr:col>
      <xdr:colOff>1007745</xdr:colOff>
      <xdr:row>13</xdr:row>
      <xdr:rowOff>446532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503545" y="556260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619125</xdr:colOff>
      <xdr:row>12</xdr:row>
      <xdr:rowOff>350520</xdr:rowOff>
    </xdr:from>
    <xdr:to>
      <xdr:col>5</xdr:col>
      <xdr:colOff>1038225</xdr:colOff>
      <xdr:row>12</xdr:row>
      <xdr:rowOff>461772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34025" y="504444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581025</xdr:colOff>
      <xdr:row>14</xdr:row>
      <xdr:rowOff>297180</xdr:rowOff>
    </xdr:from>
    <xdr:to>
      <xdr:col>5</xdr:col>
      <xdr:colOff>1000125</xdr:colOff>
      <xdr:row>14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495925" y="605790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44</xdr:row>
      <xdr:rowOff>251460</xdr:rowOff>
    </xdr:from>
    <xdr:to>
      <xdr:col>5</xdr:col>
      <xdr:colOff>990600</xdr:colOff>
      <xdr:row>44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5036820" y="1582674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971551</xdr:colOff>
      <xdr:row>7</xdr:row>
      <xdr:rowOff>38100</xdr:rowOff>
    </xdr:from>
    <xdr:ext cx="247650" cy="937629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8520411" y="38100"/>
          <a:ext cx="247650" cy="937629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endParaRPr lang="it-IT" sz="5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11769</xdr:colOff>
      <xdr:row>12</xdr:row>
      <xdr:rowOff>123825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26669" y="4817745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6054</xdr:colOff>
      <xdr:row>13</xdr:row>
      <xdr:rowOff>99060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684734" y="525018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19050</xdr:colOff>
      <xdr:row>14</xdr:row>
      <xdr:rowOff>104775</xdr:rowOff>
    </xdr:from>
    <xdr:ext cx="340671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933950" y="586549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28575</xdr:colOff>
      <xdr:row>15</xdr:row>
      <xdr:rowOff>57150</xdr:rowOff>
    </xdr:from>
    <xdr:ext cx="340671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43475" y="635127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7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1085850</xdr:colOff>
      <xdr:row>17</xdr:row>
      <xdr:rowOff>762000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623060" y="825246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1066800</xdr:colOff>
      <xdr:row>27</xdr:row>
      <xdr:rowOff>742950</xdr:rowOff>
    </xdr:from>
    <xdr:ext cx="340671" cy="843693"/>
    <xdr:sp macro="" textlink="">
      <xdr:nvSpPr>
        <xdr:cNvPr id="15" name="Rettangol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604010" y="1436751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464820</xdr:colOff>
          <xdr:row>13</xdr:row>
          <xdr:rowOff>419100</xdr:rowOff>
        </xdr:from>
        <xdr:to>
          <xdr:col>31</xdr:col>
          <xdr:colOff>594360</xdr:colOff>
          <xdr:row>14</xdr:row>
          <xdr:rowOff>381000</xdr:rowOff>
        </xdr:to>
        <xdr:sp macro="" textlink="">
          <xdr:nvSpPr>
            <xdr:cNvPr id="45057" name="Button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2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+ 2 GG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13</xdr:row>
          <xdr:rowOff>419100</xdr:rowOff>
        </xdr:from>
        <xdr:to>
          <xdr:col>30</xdr:col>
          <xdr:colOff>137160</xdr:colOff>
          <xdr:row>14</xdr:row>
          <xdr:rowOff>365760</xdr:rowOff>
        </xdr:to>
        <xdr:sp macro="" textlink="">
          <xdr:nvSpPr>
            <xdr:cNvPr id="45058" name="Button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id="{00000000-0008-0000-02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da PR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1635125</xdr:colOff>
      <xdr:row>24</xdr:row>
      <xdr:rowOff>95250</xdr:rowOff>
    </xdr:from>
    <xdr:to>
      <xdr:col>1</xdr:col>
      <xdr:colOff>2254250</xdr:colOff>
      <xdr:row>24</xdr:row>
      <xdr:rowOff>317500</xdr:rowOff>
    </xdr:to>
    <xdr:sp macro="" textlink="">
      <xdr:nvSpPr>
        <xdr:cNvPr id="16" name="Freccia a destra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172335" y="1208532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26</xdr:row>
      <xdr:rowOff>95250</xdr:rowOff>
    </xdr:from>
    <xdr:to>
      <xdr:col>1</xdr:col>
      <xdr:colOff>2254250</xdr:colOff>
      <xdr:row>26</xdr:row>
      <xdr:rowOff>317500</xdr:rowOff>
    </xdr:to>
    <xdr:sp macro="" textlink="">
      <xdr:nvSpPr>
        <xdr:cNvPr id="17" name="Freccia a destra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72335" y="1331214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1196477</xdr:colOff>
      <xdr:row>25</xdr:row>
      <xdr:rowOff>762000</xdr:rowOff>
    </xdr:from>
    <xdr:ext cx="184731" cy="843693"/>
    <xdr:sp macro="" textlink="">
      <xdr:nvSpPr>
        <xdr:cNvPr id="18" name="Rettangol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3687" y="1315974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27</xdr:row>
      <xdr:rowOff>0</xdr:rowOff>
    </xdr:from>
    <xdr:ext cx="184731" cy="843693"/>
    <xdr:sp macro="" textlink="">
      <xdr:nvSpPr>
        <xdr:cNvPr id="19" name="Rettangol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701030" y="1362456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20" name="Freccia a destra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72335" y="1485138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21" name="Freccia a destra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72335" y="1485138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1163820</xdr:colOff>
      <xdr:row>31</xdr:row>
      <xdr:rowOff>762000</xdr:rowOff>
    </xdr:from>
    <xdr:ext cx="184731" cy="843693"/>
    <xdr:sp macro="" textlink="">
      <xdr:nvSpPr>
        <xdr:cNvPr id="22" name="Rettangol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701030" y="1485138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43</xdr:row>
      <xdr:rowOff>0</xdr:rowOff>
    </xdr:from>
    <xdr:ext cx="184731" cy="843693"/>
    <xdr:sp macro="" textlink="">
      <xdr:nvSpPr>
        <xdr:cNvPr id="23" name="Rettango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701030" y="1485138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17</xdr:row>
          <xdr:rowOff>99060</xdr:rowOff>
        </xdr:from>
        <xdr:to>
          <xdr:col>2</xdr:col>
          <xdr:colOff>1005840</xdr:colOff>
          <xdr:row>17</xdr:row>
          <xdr:rowOff>396240</xdr:rowOff>
        </xdr:to>
        <xdr:sp macro="" textlink="">
          <xdr:nvSpPr>
            <xdr:cNvPr id="45059" name="Button 3" hidden="1">
              <a:extLst>
                <a:ext uri="{63B3BB69-23CF-44E3-9099-C40C66FF867C}">
                  <a14:compatExt spid="_x0000_s45059"/>
                </a:ext>
                <a:ext uri="{FF2B5EF4-FFF2-40B4-BE49-F238E27FC236}">
                  <a16:creationId xmlns:a16="http://schemas.microsoft.com/office/drawing/2014/main" id="{00000000-0008-0000-0200-00000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CONCL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17</xdr:row>
          <xdr:rowOff>457200</xdr:rowOff>
        </xdr:from>
        <xdr:to>
          <xdr:col>2</xdr:col>
          <xdr:colOff>1005840</xdr:colOff>
          <xdr:row>17</xdr:row>
          <xdr:rowOff>746760</xdr:rowOff>
        </xdr:to>
        <xdr:sp macro="" textlink="">
          <xdr:nvSpPr>
            <xdr:cNvPr id="45060" name="Button 4" hidden="1">
              <a:extLst>
                <a:ext uri="{63B3BB69-23CF-44E3-9099-C40C66FF867C}">
                  <a14:compatExt spid="_x0000_s45060"/>
                </a:ext>
                <a:ext uri="{FF2B5EF4-FFF2-40B4-BE49-F238E27FC236}">
                  <a16:creationId xmlns:a16="http://schemas.microsoft.com/office/drawing/2014/main" id="{00000000-0008-0000-0200-00000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 CONCL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27</xdr:row>
          <xdr:rowOff>99060</xdr:rowOff>
        </xdr:from>
        <xdr:to>
          <xdr:col>2</xdr:col>
          <xdr:colOff>1005840</xdr:colOff>
          <xdr:row>27</xdr:row>
          <xdr:rowOff>396240</xdr:rowOff>
        </xdr:to>
        <xdr:sp macro="" textlink="">
          <xdr:nvSpPr>
            <xdr:cNvPr id="45061" name="Button 5" hidden="1">
              <a:extLst>
                <a:ext uri="{63B3BB69-23CF-44E3-9099-C40C66FF867C}">
                  <a14:compatExt spid="_x0000_s45061"/>
                </a:ext>
                <a:ext uri="{FF2B5EF4-FFF2-40B4-BE49-F238E27FC236}">
                  <a16:creationId xmlns:a16="http://schemas.microsoft.com/office/drawing/2014/main" id="{00000000-0008-0000-0200-00000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CONCL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27</xdr:row>
          <xdr:rowOff>457200</xdr:rowOff>
        </xdr:from>
        <xdr:to>
          <xdr:col>2</xdr:col>
          <xdr:colOff>1005840</xdr:colOff>
          <xdr:row>27</xdr:row>
          <xdr:rowOff>746760</xdr:rowOff>
        </xdr:to>
        <xdr:sp macro="" textlink="">
          <xdr:nvSpPr>
            <xdr:cNvPr id="45062" name="Button 6" hidden="1">
              <a:extLst>
                <a:ext uri="{63B3BB69-23CF-44E3-9099-C40C66FF867C}">
                  <a14:compatExt spid="_x0000_s45062"/>
                </a:ext>
                <a:ext uri="{FF2B5EF4-FFF2-40B4-BE49-F238E27FC236}">
                  <a16:creationId xmlns:a16="http://schemas.microsoft.com/office/drawing/2014/main" id="{00000000-0008-0000-0200-00000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 CONCL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1635125</xdr:colOff>
      <xdr:row>20</xdr:row>
      <xdr:rowOff>95250</xdr:rowOff>
    </xdr:from>
    <xdr:to>
      <xdr:col>1</xdr:col>
      <xdr:colOff>2254250</xdr:colOff>
      <xdr:row>20</xdr:row>
      <xdr:rowOff>317500</xdr:rowOff>
    </xdr:to>
    <xdr:sp macro="" textlink="">
      <xdr:nvSpPr>
        <xdr:cNvPr id="24" name="Freccia a destra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72335" y="963168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25" name="Freccia a destra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172335" y="108585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1196477</xdr:colOff>
      <xdr:row>21</xdr:row>
      <xdr:rowOff>762000</xdr:rowOff>
    </xdr:from>
    <xdr:ext cx="184731" cy="843693"/>
    <xdr:sp macro="" textlink="">
      <xdr:nvSpPr>
        <xdr:cNvPr id="26" name="Rettangol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733687" y="1070610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27" name="Freccia a destra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2335" y="1485138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28" name="Freccia a destra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172335" y="1485138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1163820</xdr:colOff>
      <xdr:row>35</xdr:row>
      <xdr:rowOff>762000</xdr:rowOff>
    </xdr:from>
    <xdr:ext cx="184731" cy="843693"/>
    <xdr:sp macro="" textlink="">
      <xdr:nvSpPr>
        <xdr:cNvPr id="29" name="Rettangol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701030" y="1485138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31</xdr:row>
      <xdr:rowOff>762000</xdr:rowOff>
    </xdr:from>
    <xdr:ext cx="184731" cy="843693"/>
    <xdr:sp macro="" textlink="">
      <xdr:nvSpPr>
        <xdr:cNvPr id="30" name="Rettangol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1701030" y="1485138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35</xdr:row>
      <xdr:rowOff>762000</xdr:rowOff>
    </xdr:from>
    <xdr:ext cx="184731" cy="843693"/>
    <xdr:sp macro="" textlink="">
      <xdr:nvSpPr>
        <xdr:cNvPr id="31" name="Rettangolo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701030" y="1485138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32" name="Freccia a destra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172335" y="1576578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33" name="Freccia a destra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172335" y="169926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1163820</xdr:colOff>
      <xdr:row>39</xdr:row>
      <xdr:rowOff>762000</xdr:rowOff>
    </xdr:from>
    <xdr:ext cx="184731" cy="843693"/>
    <xdr:sp macro="" textlink="">
      <xdr:nvSpPr>
        <xdr:cNvPr id="34" name="Rettangolo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701030" y="1684020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35" name="Freccia a destra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172335" y="1821942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1295400</xdr:colOff>
          <xdr:row>4</xdr:row>
          <xdr:rowOff>60960</xdr:rowOff>
        </xdr:from>
        <xdr:to>
          <xdr:col>15</xdr:col>
          <xdr:colOff>1280160</xdr:colOff>
          <xdr:row>5</xdr:row>
          <xdr:rowOff>320040</xdr:rowOff>
        </xdr:to>
        <xdr:sp macro="" textlink="">
          <xdr:nvSpPr>
            <xdr:cNvPr id="45088" name="Button 32" hidden="1">
              <a:extLst>
                <a:ext uri="{63B3BB69-23CF-44E3-9099-C40C66FF867C}">
                  <a14:compatExt spid="_x0000_s45088"/>
                </a:ext>
                <a:ext uri="{FF2B5EF4-FFF2-40B4-BE49-F238E27FC236}">
                  <a16:creationId xmlns:a16="http://schemas.microsoft.com/office/drawing/2014/main" id="{00000000-0008-0000-0200-000020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it-IT" sz="1400" b="0" i="0" u="sng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TORNEO CON DOPPI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1348740</xdr:colOff>
          <xdr:row>4</xdr:row>
          <xdr:rowOff>38100</xdr:rowOff>
        </xdr:from>
        <xdr:to>
          <xdr:col>16</xdr:col>
          <xdr:colOff>1325880</xdr:colOff>
          <xdr:row>5</xdr:row>
          <xdr:rowOff>312420</xdr:rowOff>
        </xdr:to>
        <xdr:sp macro="" textlink="">
          <xdr:nvSpPr>
            <xdr:cNvPr id="45089" name="Button 33" hidden="1">
              <a:extLst>
                <a:ext uri="{63B3BB69-23CF-44E3-9099-C40C66FF867C}">
                  <a14:compatExt spid="_x0000_s45089"/>
                </a:ext>
                <a:ext uri="{FF2B5EF4-FFF2-40B4-BE49-F238E27FC236}">
                  <a16:creationId xmlns:a16="http://schemas.microsoft.com/office/drawing/2014/main" id="{00000000-0008-0000-0200-00002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it-IT" sz="1400" b="0" i="0" u="sng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TORNEO SENZA DOPPI</a:t>
              </a:r>
            </a:p>
          </xdr:txBody>
        </xdr:sp>
        <xdr:clientData fPrintsWithSheet="0"/>
      </xdr:twoCellAnchor>
    </mc:Choice>
    <mc:Fallback/>
  </mc:AlternateContent>
  <xdr:oneCellAnchor>
    <xdr:from>
      <xdr:col>24</xdr:col>
      <xdr:colOff>630556</xdr:colOff>
      <xdr:row>0</xdr:row>
      <xdr:rowOff>76200</xdr:rowOff>
    </xdr:from>
    <xdr:ext cx="247650" cy="937629"/>
    <xdr:sp macro="" textlink="">
      <xdr:nvSpPr>
        <xdr:cNvPr id="37" name="Rettangolo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404706" y="76200"/>
          <a:ext cx="247650" cy="937629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1295400</xdr:colOff>
          <xdr:row>4</xdr:row>
          <xdr:rowOff>60960</xdr:rowOff>
        </xdr:from>
        <xdr:to>
          <xdr:col>15</xdr:col>
          <xdr:colOff>1280160</xdr:colOff>
          <xdr:row>5</xdr:row>
          <xdr:rowOff>320040</xdr:rowOff>
        </xdr:to>
        <xdr:sp macro="" textlink="">
          <xdr:nvSpPr>
            <xdr:cNvPr id="45097" name="Button 41" hidden="1">
              <a:extLst>
                <a:ext uri="{63B3BB69-23CF-44E3-9099-C40C66FF867C}">
                  <a14:compatExt spid="_x0000_s45097"/>
                </a:ext>
                <a:ext uri="{FF2B5EF4-FFF2-40B4-BE49-F238E27FC236}">
                  <a16:creationId xmlns:a16="http://schemas.microsoft.com/office/drawing/2014/main" id="{00000000-0008-0000-0200-000029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it-IT" sz="1400" b="0" i="0" u="sng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TORNEO CON DOPPI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1348740</xdr:colOff>
          <xdr:row>4</xdr:row>
          <xdr:rowOff>38100</xdr:rowOff>
        </xdr:from>
        <xdr:to>
          <xdr:col>16</xdr:col>
          <xdr:colOff>1325880</xdr:colOff>
          <xdr:row>5</xdr:row>
          <xdr:rowOff>312420</xdr:rowOff>
        </xdr:to>
        <xdr:sp macro="" textlink="">
          <xdr:nvSpPr>
            <xdr:cNvPr id="45098" name="Button 42" hidden="1">
              <a:extLst>
                <a:ext uri="{63B3BB69-23CF-44E3-9099-C40C66FF867C}">
                  <a14:compatExt spid="_x0000_s45098"/>
                </a:ext>
                <a:ext uri="{FF2B5EF4-FFF2-40B4-BE49-F238E27FC236}">
                  <a16:creationId xmlns:a16="http://schemas.microsoft.com/office/drawing/2014/main" id="{00000000-0008-0000-0200-00002A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it-IT" sz="1400" b="0" i="0" u="sng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TORNEO SENZA DOPPI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rofeotennis.it/tornei/777/Tabelloni%20Femminile%20Anno%202007.pd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omments" Target="../comments3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3">
    <tabColor rgb="FFFFC000"/>
    <pageSetUpPr fitToPage="1"/>
  </sheetPr>
  <dimension ref="A1:AF57"/>
  <sheetViews>
    <sheetView tabSelected="1" topLeftCell="F1" zoomScale="70" zoomScaleNormal="70" zoomScaleSheetLayoutView="30" workbookViewId="0">
      <selection activeCell="AJ12" sqref="AJ12"/>
    </sheetView>
  </sheetViews>
  <sheetFormatPr defaultColWidth="9.1015625" defaultRowHeight="12.6" outlineLevelRow="1" outlineLevelCol="1" x14ac:dyDescent="0.45"/>
  <cols>
    <col min="1" max="1" width="13.89453125" style="251" customWidth="1"/>
    <col min="2" max="2" width="22.5234375" style="144" customWidth="1"/>
    <col min="3" max="4" width="14.5234375" style="144" customWidth="1"/>
    <col min="5" max="5" width="8.68359375" style="144" customWidth="1"/>
    <col min="6" max="6" width="14" style="144" customWidth="1"/>
    <col min="7" max="22" width="10.5234375" style="144" customWidth="1"/>
    <col min="23" max="23" width="10.5234375" style="145" customWidth="1"/>
    <col min="24" max="27" width="10.5234375" style="144" customWidth="1"/>
    <col min="28" max="29" width="10.5234375" style="144" hidden="1" customWidth="1" outlineLevel="1"/>
    <col min="30" max="30" width="11.5234375" style="144" customWidth="1" collapsed="1"/>
    <col min="31" max="31" width="8.5234375" style="144" customWidth="1"/>
    <col min="32" max="32" width="9.5234375" style="144" customWidth="1"/>
    <col min="33" max="16384" width="9.1015625" style="144"/>
  </cols>
  <sheetData>
    <row r="1" spans="1:32" ht="12.9" thickBot="1" x14ac:dyDescent="0.5"/>
    <row r="2" spans="1:32" s="146" customFormat="1" ht="31.8" customHeight="1" x14ac:dyDescent="0.45">
      <c r="A2" s="250"/>
      <c r="L2" s="147"/>
      <c r="M2" s="147"/>
      <c r="N2" s="147"/>
      <c r="O2" s="295" t="s">
        <v>64</v>
      </c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7"/>
      <c r="AD2" s="267" t="s">
        <v>104</v>
      </c>
    </row>
    <row r="3" spans="1:32" s="146" customFormat="1" ht="26.4" customHeight="1" x14ac:dyDescent="0.45">
      <c r="A3" s="250"/>
      <c r="N3" s="148"/>
      <c r="O3" s="149"/>
      <c r="P3" s="309" t="s">
        <v>48</v>
      </c>
      <c r="Q3" s="310"/>
      <c r="R3" s="150"/>
      <c r="T3" s="263" t="s">
        <v>28</v>
      </c>
      <c r="U3" s="150"/>
      <c r="V3" s="263" t="s">
        <v>29</v>
      </c>
      <c r="W3" s="150"/>
      <c r="X3" s="263" t="s">
        <v>27</v>
      </c>
      <c r="Y3" s="150"/>
      <c r="Z3" s="263" t="s">
        <v>30</v>
      </c>
      <c r="AA3" s="264"/>
    </row>
    <row r="4" spans="1:32" s="146" customFormat="1" x14ac:dyDescent="0.45">
      <c r="A4" s="250"/>
      <c r="K4" s="148"/>
      <c r="L4" s="148"/>
      <c r="M4" s="148"/>
      <c r="N4" s="148"/>
      <c r="O4" s="149"/>
      <c r="R4" s="148"/>
      <c r="S4" s="148"/>
      <c r="T4" s="148"/>
      <c r="V4" s="148"/>
      <c r="W4" s="148"/>
      <c r="X4" s="148"/>
      <c r="Y4" s="148"/>
      <c r="Z4" s="148"/>
      <c r="AA4" s="151"/>
    </row>
    <row r="5" spans="1:32" s="146" customFormat="1" ht="25.2" customHeight="1" x14ac:dyDescent="0.45">
      <c r="A5" s="250"/>
      <c r="K5" s="148"/>
      <c r="L5" s="148"/>
      <c r="M5" s="148"/>
      <c r="N5" s="148"/>
      <c r="O5" s="149"/>
      <c r="R5" s="263" t="s">
        <v>60</v>
      </c>
      <c r="S5" s="311"/>
      <c r="T5" s="312"/>
      <c r="U5" s="313"/>
      <c r="V5" s="263" t="s">
        <v>91</v>
      </c>
      <c r="W5" s="150"/>
      <c r="X5" s="263" t="s">
        <v>93</v>
      </c>
      <c r="Y5" s="152"/>
      <c r="Z5" s="263" t="s">
        <v>95</v>
      </c>
      <c r="AA5" s="265"/>
    </row>
    <row r="6" spans="1:32" s="146" customFormat="1" ht="25.2" customHeight="1" x14ac:dyDescent="0.45">
      <c r="A6" s="250"/>
      <c r="K6" s="148"/>
      <c r="L6" s="148"/>
      <c r="M6" s="148"/>
      <c r="N6" s="148"/>
      <c r="O6" s="149"/>
      <c r="R6" s="263" t="s">
        <v>61</v>
      </c>
      <c r="S6" s="311"/>
      <c r="T6" s="312"/>
      <c r="U6" s="313"/>
      <c r="V6" s="263" t="s">
        <v>92</v>
      </c>
      <c r="W6" s="150"/>
      <c r="X6" s="263" t="s">
        <v>94</v>
      </c>
      <c r="Y6" s="152"/>
      <c r="Z6" s="263" t="s">
        <v>96</v>
      </c>
      <c r="AA6" s="265"/>
    </row>
    <row r="7" spans="1:32" s="146" customFormat="1" ht="12.9" thickBot="1" x14ac:dyDescent="0.5">
      <c r="A7" s="250"/>
      <c r="O7" s="153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5"/>
    </row>
    <row r="8" spans="1:32" s="146" customFormat="1" x14ac:dyDescent="0.45">
      <c r="A8" s="250"/>
      <c r="W8" s="156"/>
    </row>
    <row r="9" spans="1:32" s="146" customFormat="1" x14ac:dyDescent="0.45">
      <c r="A9" s="250"/>
      <c r="W9" s="156"/>
    </row>
    <row r="10" spans="1:32" s="146" customFormat="1" ht="36.6" customHeight="1" x14ac:dyDescent="0.45">
      <c r="A10" s="250"/>
      <c r="E10" s="157"/>
      <c r="F10" s="157"/>
      <c r="H10" s="157"/>
      <c r="I10" s="157"/>
      <c r="J10" s="157"/>
      <c r="K10" s="157"/>
      <c r="L10" s="157"/>
      <c r="M10" s="157"/>
      <c r="N10" s="157"/>
      <c r="O10" s="298" t="s">
        <v>4</v>
      </c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</row>
    <row r="11" spans="1:32" s="146" customFormat="1" ht="41.1" customHeight="1" x14ac:dyDescent="0.45">
      <c r="A11" s="250"/>
      <c r="B11" s="158"/>
      <c r="E11" s="159"/>
      <c r="F11" s="159"/>
      <c r="H11" s="159"/>
      <c r="I11" s="159"/>
      <c r="J11" s="159"/>
      <c r="K11" s="159"/>
      <c r="L11" s="159"/>
      <c r="M11" s="159"/>
      <c r="N11" s="159"/>
      <c r="O11" s="299" t="s">
        <v>5</v>
      </c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</row>
    <row r="12" spans="1:32" ht="27" customHeight="1" thickBot="1" x14ac:dyDescent="0.5">
      <c r="B12" s="160"/>
    </row>
    <row r="13" spans="1:32" ht="30" customHeight="1" thickBot="1" x14ac:dyDescent="0.5">
      <c r="B13" s="276" t="s">
        <v>89</v>
      </c>
      <c r="C13" s="279" t="s">
        <v>105</v>
      </c>
      <c r="D13" s="279" t="s">
        <v>100</v>
      </c>
      <c r="E13" s="288" t="s">
        <v>51</v>
      </c>
      <c r="F13" s="202" t="s">
        <v>107</v>
      </c>
      <c r="G13" s="204" t="s">
        <v>99</v>
      </c>
      <c r="H13" s="204" t="s">
        <v>99</v>
      </c>
      <c r="I13" s="204" t="s">
        <v>99</v>
      </c>
      <c r="J13" s="204" t="s">
        <v>99</v>
      </c>
      <c r="K13" s="204" t="s">
        <v>99</v>
      </c>
      <c r="L13" s="204" t="s">
        <v>99</v>
      </c>
      <c r="M13" s="204" t="s">
        <v>99</v>
      </c>
      <c r="N13" s="204" t="s">
        <v>99</v>
      </c>
      <c r="O13" s="204" t="s">
        <v>99</v>
      </c>
      <c r="P13" s="204" t="s">
        <v>99</v>
      </c>
      <c r="Q13" s="204" t="s">
        <v>99</v>
      </c>
      <c r="R13" s="204" t="s">
        <v>99</v>
      </c>
      <c r="S13" s="204" t="s">
        <v>99</v>
      </c>
      <c r="T13" s="204" t="s">
        <v>99</v>
      </c>
      <c r="U13" s="204" t="s">
        <v>99</v>
      </c>
      <c r="V13" s="204" t="s">
        <v>99</v>
      </c>
      <c r="W13" s="204" t="s">
        <v>99</v>
      </c>
      <c r="X13" s="204" t="s">
        <v>99</v>
      </c>
      <c r="Y13" s="204" t="s">
        <v>99</v>
      </c>
      <c r="Z13" s="204" t="s">
        <v>99</v>
      </c>
      <c r="AA13" s="204" t="s">
        <v>99</v>
      </c>
      <c r="AB13" s="205" t="s">
        <v>99</v>
      </c>
      <c r="AC13" s="205" t="s">
        <v>99</v>
      </c>
      <c r="AD13" s="300" t="s">
        <v>0</v>
      </c>
      <c r="AE13" s="301"/>
      <c r="AF13" s="302"/>
    </row>
    <row r="14" spans="1:32" ht="30" customHeight="1" x14ac:dyDescent="0.45">
      <c r="B14" s="277"/>
      <c r="C14" s="280"/>
      <c r="D14" s="280"/>
      <c r="E14" s="289"/>
      <c r="F14" s="203" t="s">
        <v>106</v>
      </c>
      <c r="G14" s="206" t="str">
        <f>IF(G13="gg/mm","",(IF(G13="","",G13)))</f>
        <v/>
      </c>
      <c r="H14" s="206" t="str">
        <f t="shared" ref="H14:AC14" si="0">IF(H13="gg/mm","",(IF(H13="","",H13)))</f>
        <v/>
      </c>
      <c r="I14" s="206" t="str">
        <f t="shared" si="0"/>
        <v/>
      </c>
      <c r="J14" s="206" t="str">
        <f t="shared" si="0"/>
        <v/>
      </c>
      <c r="K14" s="206" t="str">
        <f t="shared" si="0"/>
        <v/>
      </c>
      <c r="L14" s="206" t="str">
        <f t="shared" si="0"/>
        <v/>
      </c>
      <c r="M14" s="206" t="str">
        <f t="shared" si="0"/>
        <v/>
      </c>
      <c r="N14" s="206" t="str">
        <f t="shared" si="0"/>
        <v/>
      </c>
      <c r="O14" s="206" t="str">
        <f t="shared" si="0"/>
        <v/>
      </c>
      <c r="P14" s="206" t="str">
        <f t="shared" si="0"/>
        <v/>
      </c>
      <c r="Q14" s="206" t="str">
        <f t="shared" si="0"/>
        <v/>
      </c>
      <c r="R14" s="206" t="str">
        <f t="shared" si="0"/>
        <v/>
      </c>
      <c r="S14" s="206" t="str">
        <f t="shared" si="0"/>
        <v/>
      </c>
      <c r="T14" s="206" t="str">
        <f t="shared" si="0"/>
        <v/>
      </c>
      <c r="U14" s="206" t="str">
        <f t="shared" si="0"/>
        <v/>
      </c>
      <c r="V14" s="206" t="str">
        <f t="shared" si="0"/>
        <v/>
      </c>
      <c r="W14" s="206" t="str">
        <f t="shared" si="0"/>
        <v/>
      </c>
      <c r="X14" s="206" t="str">
        <f t="shared" si="0"/>
        <v/>
      </c>
      <c r="Y14" s="206" t="str">
        <f t="shared" si="0"/>
        <v/>
      </c>
      <c r="Z14" s="206" t="str">
        <f t="shared" si="0"/>
        <v/>
      </c>
      <c r="AA14" s="206" t="str">
        <f t="shared" si="0"/>
        <v/>
      </c>
      <c r="AB14" s="206" t="str">
        <f t="shared" si="0"/>
        <v/>
      </c>
      <c r="AC14" s="206" t="str">
        <f t="shared" si="0"/>
        <v/>
      </c>
      <c r="AD14" s="303" t="s">
        <v>73</v>
      </c>
      <c r="AE14" s="304"/>
      <c r="AF14" s="305"/>
    </row>
    <row r="15" spans="1:32" ht="30" customHeight="1" thickBot="1" x14ac:dyDescent="0.5">
      <c r="B15" s="277"/>
      <c r="C15" s="280"/>
      <c r="D15" s="280"/>
      <c r="E15" s="289"/>
      <c r="F15" s="203" t="s">
        <v>108</v>
      </c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306"/>
      <c r="AE15" s="307"/>
      <c r="AF15" s="308"/>
    </row>
    <row r="16" spans="1:32" ht="30" customHeight="1" thickBot="1" x14ac:dyDescent="0.5">
      <c r="B16" s="278"/>
      <c r="C16" s="281"/>
      <c r="D16" s="291"/>
      <c r="E16" s="290"/>
      <c r="F16" s="247" t="s">
        <v>109</v>
      </c>
      <c r="G16" s="232" t="s">
        <v>72</v>
      </c>
      <c r="H16" s="232" t="s">
        <v>72</v>
      </c>
      <c r="I16" s="232" t="s">
        <v>72</v>
      </c>
      <c r="J16" s="232" t="s">
        <v>72</v>
      </c>
      <c r="K16" s="232" t="s">
        <v>72</v>
      </c>
      <c r="L16" s="232" t="s">
        <v>72</v>
      </c>
      <c r="M16" s="232" t="s">
        <v>72</v>
      </c>
      <c r="N16" s="232" t="s">
        <v>72</v>
      </c>
      <c r="O16" s="232" t="s">
        <v>72</v>
      </c>
      <c r="P16" s="232" t="s">
        <v>72</v>
      </c>
      <c r="Q16" s="232" t="s">
        <v>72</v>
      </c>
      <c r="R16" s="232" t="s">
        <v>72</v>
      </c>
      <c r="S16" s="232" t="s">
        <v>72</v>
      </c>
      <c r="T16" s="232" t="s">
        <v>72</v>
      </c>
      <c r="U16" s="232" t="s">
        <v>72</v>
      </c>
      <c r="V16" s="232" t="s">
        <v>72</v>
      </c>
      <c r="W16" s="232" t="s">
        <v>72</v>
      </c>
      <c r="X16" s="232" t="s">
        <v>72</v>
      </c>
      <c r="Y16" s="232" t="s">
        <v>72</v>
      </c>
      <c r="Z16" s="232" t="s">
        <v>72</v>
      </c>
      <c r="AA16" s="232" t="s">
        <v>72</v>
      </c>
      <c r="AB16" s="232" t="s">
        <v>72</v>
      </c>
      <c r="AC16" s="232" t="s">
        <v>72</v>
      </c>
      <c r="AD16" s="199" t="s">
        <v>2</v>
      </c>
      <c r="AE16" s="200" t="s">
        <v>1</v>
      </c>
      <c r="AF16" s="201"/>
    </row>
    <row r="17" spans="1:32" ht="40.049999999999997" customHeight="1" x14ac:dyDescent="0.45">
      <c r="B17" s="161"/>
      <c r="C17" s="162"/>
      <c r="D17" s="162"/>
      <c r="E17" s="163"/>
      <c r="F17" s="249" t="s">
        <v>55</v>
      </c>
      <c r="G17" s="208">
        <f>IF('IMPOSTA TURNI Open-Lim'!B2&gt;0,'IMPOSTA TURNI Open-Lim'!B2,0)</f>
        <v>0</v>
      </c>
      <c r="H17" s="208">
        <f>IF('IMPOSTA TURNI Open-Lim'!C2&gt;0,'IMPOSTA TURNI Open-Lim'!C2,0)</f>
        <v>0</v>
      </c>
      <c r="I17" s="208">
        <f>IF('IMPOSTA TURNI Open-Lim'!D2&gt;0,'IMPOSTA TURNI Open-Lim'!D2,0)</f>
        <v>0</v>
      </c>
      <c r="J17" s="208">
        <f>IF('IMPOSTA TURNI Open-Lim'!E2&gt;0,'IMPOSTA TURNI Open-Lim'!E2,0)</f>
        <v>0</v>
      </c>
      <c r="K17" s="208">
        <f>IF('IMPOSTA TURNI Open-Lim'!F2&gt;0,'IMPOSTA TURNI Open-Lim'!F2,0)</f>
        <v>0</v>
      </c>
      <c r="L17" s="208">
        <f>IF('IMPOSTA TURNI Open-Lim'!G2&gt;0,'IMPOSTA TURNI Open-Lim'!G2,0)</f>
        <v>0</v>
      </c>
      <c r="M17" s="208">
        <f>IF('IMPOSTA TURNI Open-Lim'!H2&gt;0,'IMPOSTA TURNI Open-Lim'!H2,0)</f>
        <v>0</v>
      </c>
      <c r="N17" s="208">
        <f>IF('IMPOSTA TURNI Open-Lim'!I2&gt;0,'IMPOSTA TURNI Open-Lim'!I2,0)</f>
        <v>0</v>
      </c>
      <c r="O17" s="208">
        <f>IF('IMPOSTA TURNI Open-Lim'!J2&gt;0,'IMPOSTA TURNI Open-Lim'!J2,0)</f>
        <v>0</v>
      </c>
      <c r="P17" s="208">
        <f>IF('IMPOSTA TURNI Open-Lim'!K2&gt;0,'IMPOSTA TURNI Open-Lim'!K2,0)</f>
        <v>0</v>
      </c>
      <c r="Q17" s="208">
        <f>IF('IMPOSTA TURNI Open-Lim'!L2&gt;0,'IMPOSTA TURNI Open-Lim'!L2,0)</f>
        <v>0</v>
      </c>
      <c r="R17" s="208">
        <f>IF('IMPOSTA TURNI Open-Lim'!M2&gt;0,'IMPOSTA TURNI Open-Lim'!M2,0)</f>
        <v>0</v>
      </c>
      <c r="S17" s="208">
        <f>IF('IMPOSTA TURNI Open-Lim'!N2&gt;0,'IMPOSTA TURNI Open-Lim'!N2,0)</f>
        <v>0</v>
      </c>
      <c r="T17" s="208">
        <f>IF('IMPOSTA TURNI Open-Lim'!O2&gt;0,'IMPOSTA TURNI Open-Lim'!O2,0)</f>
        <v>0</v>
      </c>
      <c r="U17" s="208">
        <f>IF('IMPOSTA TURNI Open-Lim'!P2&gt;0,'IMPOSTA TURNI Open-Lim'!P2,0)</f>
        <v>0</v>
      </c>
      <c r="V17" s="208">
        <f>IF('IMPOSTA TURNI Open-Lim'!Q2&gt;0,'IMPOSTA TURNI Open-Lim'!Q2,0)</f>
        <v>0</v>
      </c>
      <c r="W17" s="208">
        <f>IF('IMPOSTA TURNI Open-Lim'!R2&gt;0,'IMPOSTA TURNI Open-Lim'!R2,0)</f>
        <v>0</v>
      </c>
      <c r="X17" s="208">
        <f>IF('IMPOSTA TURNI Open-Lim'!S2&gt;0,'IMPOSTA TURNI Open-Lim'!S2,0)</f>
        <v>0</v>
      </c>
      <c r="Y17" s="208">
        <f>IF('IMPOSTA TURNI Open-Lim'!T2&gt;0,'IMPOSTA TURNI Open-Lim'!T2,0)</f>
        <v>0</v>
      </c>
      <c r="Z17" s="208">
        <f>IF('IMPOSTA TURNI Open-Lim'!U2&gt;0,'IMPOSTA TURNI Open-Lim'!U2,0)</f>
        <v>0</v>
      </c>
      <c r="AA17" s="208">
        <f>IF('IMPOSTA TURNI Open-Lim'!V2&gt;0,'IMPOSTA TURNI Open-Lim'!V2,0)</f>
        <v>0</v>
      </c>
      <c r="AB17" s="208">
        <f>IF('IMPOSTA TURNI Open-Lim'!W2&gt;0,'IMPOSTA TURNI Open-Lim'!W2,0)</f>
        <v>0</v>
      </c>
      <c r="AC17" s="208">
        <f>IF('IMPOSTA TURNI Open-Lim'!X2&gt;0,'IMPOSTA TURNI Open-Lim'!X2,0)</f>
        <v>0</v>
      </c>
      <c r="AD17" s="233"/>
      <c r="AE17" s="164"/>
      <c r="AF17" s="165"/>
    </row>
    <row r="18" spans="1:32" ht="50.1" customHeight="1" x14ac:dyDescent="0.5">
      <c r="B18" s="209" t="s">
        <v>7</v>
      </c>
      <c r="C18" s="215"/>
      <c r="D18" s="215"/>
      <c r="E18" s="166"/>
      <c r="F18" s="166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8"/>
      <c r="U18" s="168"/>
      <c r="V18" s="168" t="s">
        <v>9</v>
      </c>
      <c r="W18" s="168" t="s">
        <v>10</v>
      </c>
      <c r="X18" s="168" t="s">
        <v>17</v>
      </c>
      <c r="Y18" s="168" t="s">
        <v>14</v>
      </c>
      <c r="Z18" s="168" t="s">
        <v>15</v>
      </c>
      <c r="AA18" s="169" t="s">
        <v>13</v>
      </c>
      <c r="AB18" s="168"/>
      <c r="AC18" s="169"/>
      <c r="AD18" s="234"/>
      <c r="AE18" s="170"/>
      <c r="AF18" s="171"/>
    </row>
    <row r="19" spans="1:32" ht="32.1" customHeight="1" thickBot="1" x14ac:dyDescent="0.5">
      <c r="B19" s="210"/>
      <c r="C19" s="216">
        <v>0</v>
      </c>
      <c r="D19" s="217">
        <f>IF(C19&gt;0,C19-AD19-1,0)</f>
        <v>0</v>
      </c>
      <c r="E19" s="172">
        <v>0</v>
      </c>
      <c r="F19" s="173" t="e">
        <f>E19/C19</f>
        <v>#DIV/0!</v>
      </c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5"/>
      <c r="AB19" s="174"/>
      <c r="AC19" s="175"/>
      <c r="AD19" s="235">
        <f>SUM(G19:AC19)</f>
        <v>0</v>
      </c>
      <c r="AE19" s="176"/>
      <c r="AF19" s="177" t="e">
        <f>AE19/AD19</f>
        <v>#DIV/0!</v>
      </c>
    </row>
    <row r="20" spans="1:32" ht="50.1" hidden="1" customHeight="1" outlineLevel="1" thickTop="1" x14ac:dyDescent="0.5">
      <c r="B20" s="239" t="s">
        <v>74</v>
      </c>
      <c r="C20" s="240"/>
      <c r="D20" s="240"/>
      <c r="E20" s="241"/>
      <c r="F20" s="241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3"/>
      <c r="U20" s="243"/>
      <c r="V20" s="243"/>
      <c r="W20" s="243"/>
      <c r="X20" s="243"/>
      <c r="Y20" s="243"/>
      <c r="Z20" s="243"/>
      <c r="AA20" s="244"/>
      <c r="AB20" s="243"/>
      <c r="AC20" s="244"/>
      <c r="AD20" s="236"/>
      <c r="AE20" s="176"/>
      <c r="AF20" s="181"/>
    </row>
    <row r="21" spans="1:32" ht="32.1" hidden="1" customHeight="1" outlineLevel="1" thickBot="1" x14ac:dyDescent="0.5">
      <c r="B21" s="257"/>
      <c r="C21" s="216">
        <v>0</v>
      </c>
      <c r="D21" s="217">
        <f>IF(C21&gt;0,C21-AD21-1,0)</f>
        <v>0</v>
      </c>
      <c r="E21" s="172">
        <v>0</v>
      </c>
      <c r="F21" s="173" t="e">
        <f>E21/C21</f>
        <v>#DIV/0!</v>
      </c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5"/>
      <c r="AB21" s="174"/>
      <c r="AC21" s="175"/>
      <c r="AD21" s="235">
        <f>SUM(G21:AC21)</f>
        <v>0</v>
      </c>
      <c r="AE21" s="176"/>
      <c r="AF21" s="177" t="e">
        <f>AE21/AD21</f>
        <v>#DIV/0!</v>
      </c>
    </row>
    <row r="22" spans="1:32" ht="50.1" hidden="1" customHeight="1" outlineLevel="1" thickTop="1" x14ac:dyDescent="0.5">
      <c r="B22" s="211" t="s">
        <v>74</v>
      </c>
      <c r="C22" s="215"/>
      <c r="D22" s="215"/>
      <c r="E22" s="166"/>
      <c r="F22" s="166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8"/>
      <c r="U22" s="168"/>
      <c r="V22" s="168"/>
      <c r="W22" s="168"/>
      <c r="X22" s="168"/>
      <c r="Y22" s="168"/>
      <c r="Z22" s="168"/>
      <c r="AA22" s="169"/>
      <c r="AB22" s="168"/>
      <c r="AC22" s="169"/>
      <c r="AD22" s="234"/>
      <c r="AE22" s="170"/>
      <c r="AF22" s="171"/>
    </row>
    <row r="23" spans="1:32" ht="32.1" hidden="1" customHeight="1" outlineLevel="1" thickBot="1" x14ac:dyDescent="0.5">
      <c r="B23" s="257"/>
      <c r="C23" s="216">
        <v>0</v>
      </c>
      <c r="D23" s="217">
        <f>IF(C23&gt;0,C23-AD23-1,0)</f>
        <v>0</v>
      </c>
      <c r="E23" s="172">
        <v>0</v>
      </c>
      <c r="F23" s="173" t="e">
        <f>E23/C23</f>
        <v>#DIV/0!</v>
      </c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5"/>
      <c r="AB23" s="174"/>
      <c r="AC23" s="175"/>
      <c r="AD23" s="235">
        <f>SUM(G23:AC23)</f>
        <v>0</v>
      </c>
      <c r="AE23" s="176"/>
      <c r="AF23" s="177" t="e">
        <f>AE23/AD23</f>
        <v>#DIV/0!</v>
      </c>
    </row>
    <row r="24" spans="1:32" ht="13.05" customHeight="1" collapsed="1" thickTop="1" thickBot="1" x14ac:dyDescent="0.45">
      <c r="A24" s="266" t="s">
        <v>101</v>
      </c>
      <c r="B24" s="268"/>
      <c r="C24" s="269"/>
      <c r="D24" s="270"/>
      <c r="E24" s="271"/>
      <c r="F24" s="272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48"/>
      <c r="AC24" s="256"/>
      <c r="AD24" s="237"/>
      <c r="AE24" s="170"/>
      <c r="AF24" s="238"/>
    </row>
    <row r="25" spans="1:32" ht="50.1" hidden="1" customHeight="1" outlineLevel="1" thickTop="1" x14ac:dyDescent="0.5">
      <c r="B25" s="211" t="s">
        <v>74</v>
      </c>
      <c r="C25" s="215"/>
      <c r="D25" s="215"/>
      <c r="E25" s="166"/>
      <c r="F25" s="166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8"/>
      <c r="U25" s="168"/>
      <c r="V25" s="168"/>
      <c r="W25" s="168"/>
      <c r="X25" s="168"/>
      <c r="Y25" s="168"/>
      <c r="Z25" s="168"/>
      <c r="AA25" s="169"/>
      <c r="AB25" s="168"/>
      <c r="AC25" s="169"/>
      <c r="AD25" s="234"/>
      <c r="AE25" s="170"/>
      <c r="AF25" s="171"/>
    </row>
    <row r="26" spans="1:32" ht="32.1" hidden="1" customHeight="1" outlineLevel="1" thickBot="1" x14ac:dyDescent="0.5">
      <c r="B26" s="257"/>
      <c r="C26" s="216">
        <v>0</v>
      </c>
      <c r="D26" s="217">
        <f>IF(C26&gt;0,C26-AD26-1,0)</f>
        <v>0</v>
      </c>
      <c r="E26" s="172">
        <v>0</v>
      </c>
      <c r="F26" s="173" t="e">
        <f>E26/C26</f>
        <v>#DIV/0!</v>
      </c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5"/>
      <c r="AB26" s="174"/>
      <c r="AC26" s="175"/>
      <c r="AD26" s="235">
        <f>SUM(G26:AC26)</f>
        <v>0</v>
      </c>
      <c r="AE26" s="176"/>
      <c r="AF26" s="177" t="e">
        <f>AE26/AD26</f>
        <v>#DIV/0!</v>
      </c>
    </row>
    <row r="27" spans="1:32" ht="50.1" hidden="1" customHeight="1" outlineLevel="1" thickTop="1" x14ac:dyDescent="0.5">
      <c r="B27" s="211" t="s">
        <v>74</v>
      </c>
      <c r="C27" s="215"/>
      <c r="D27" s="215"/>
      <c r="E27" s="166"/>
      <c r="F27" s="166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8"/>
      <c r="U27" s="168"/>
      <c r="V27" s="168"/>
      <c r="W27" s="168"/>
      <c r="X27" s="168"/>
      <c r="Y27" s="168"/>
      <c r="Z27" s="168"/>
      <c r="AA27" s="169"/>
      <c r="AB27" s="168"/>
      <c r="AC27" s="169"/>
      <c r="AD27" s="234"/>
      <c r="AE27" s="170"/>
      <c r="AF27" s="171"/>
    </row>
    <row r="28" spans="1:32" ht="32.1" hidden="1" customHeight="1" outlineLevel="1" thickBot="1" x14ac:dyDescent="0.5">
      <c r="B28" s="258"/>
      <c r="C28" s="216">
        <v>0</v>
      </c>
      <c r="D28" s="217">
        <f>IF(C28&gt;0,C28-AD28-1,0)</f>
        <v>0</v>
      </c>
      <c r="E28" s="172">
        <v>0</v>
      </c>
      <c r="F28" s="173" t="e">
        <f>E28/C28</f>
        <v>#DIV/0!</v>
      </c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5"/>
      <c r="AB28" s="174"/>
      <c r="AC28" s="175"/>
      <c r="AD28" s="235">
        <f>SUM(G28:AC28)</f>
        <v>0</v>
      </c>
      <c r="AE28" s="176"/>
      <c r="AF28" s="177" t="e">
        <f>AE28/AD28</f>
        <v>#DIV/0!</v>
      </c>
    </row>
    <row r="29" spans="1:32" ht="13.05" customHeight="1" collapsed="1" thickTop="1" thickBot="1" x14ac:dyDescent="0.45">
      <c r="A29" s="266" t="s">
        <v>101</v>
      </c>
      <c r="B29" s="268"/>
      <c r="C29" s="269"/>
      <c r="D29" s="270"/>
      <c r="E29" s="271"/>
      <c r="F29" s="272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4"/>
      <c r="AD29" s="237"/>
      <c r="AE29" s="170"/>
      <c r="AF29" s="238"/>
    </row>
    <row r="30" spans="1:32" ht="50.1" customHeight="1" thickTop="1" x14ac:dyDescent="0.5">
      <c r="B30" s="213" t="s">
        <v>8</v>
      </c>
      <c r="C30" s="218"/>
      <c r="D30" s="218"/>
      <c r="E30" s="166"/>
      <c r="F30" s="166"/>
      <c r="G30" s="178"/>
      <c r="H30" s="178"/>
      <c r="I30" s="178"/>
      <c r="J30" s="178"/>
      <c r="K30" s="178"/>
      <c r="L30" s="179"/>
      <c r="M30" s="178"/>
      <c r="N30" s="178"/>
      <c r="O30" s="178"/>
      <c r="P30" s="178"/>
      <c r="Q30" s="178"/>
      <c r="R30" s="179"/>
      <c r="S30" s="178"/>
      <c r="T30" s="179"/>
      <c r="U30" s="178"/>
      <c r="V30" s="179" t="s">
        <v>9</v>
      </c>
      <c r="W30" s="179" t="s">
        <v>10</v>
      </c>
      <c r="X30" s="179" t="s">
        <v>17</v>
      </c>
      <c r="Y30" s="179" t="s">
        <v>14</v>
      </c>
      <c r="Z30" s="179" t="s">
        <v>15</v>
      </c>
      <c r="AA30" s="179" t="s">
        <v>13</v>
      </c>
      <c r="AB30" s="179"/>
      <c r="AC30" s="180"/>
      <c r="AD30" s="236"/>
      <c r="AE30" s="176"/>
      <c r="AF30" s="181"/>
    </row>
    <row r="31" spans="1:32" ht="32.1" customHeight="1" thickBot="1" x14ac:dyDescent="0.6">
      <c r="A31" s="252"/>
      <c r="B31" s="261"/>
      <c r="C31" s="219">
        <v>0</v>
      </c>
      <c r="D31" s="220">
        <f>IF(C31&gt;0,C31-AD31-1,0)</f>
        <v>0</v>
      </c>
      <c r="E31" s="182">
        <v>0</v>
      </c>
      <c r="F31" s="173" t="e">
        <f>E31/C31</f>
        <v>#DIV/0!</v>
      </c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5"/>
      <c r="AD31" s="235">
        <f>SUM(G31:AC31)</f>
        <v>0</v>
      </c>
      <c r="AE31" s="176"/>
      <c r="AF31" s="177" t="e">
        <f>AE31/AD31</f>
        <v>#DIV/0!</v>
      </c>
    </row>
    <row r="32" spans="1:32" ht="50.1" hidden="1" customHeight="1" outlineLevel="1" thickTop="1" x14ac:dyDescent="0.5">
      <c r="B32" s="212" t="s">
        <v>74</v>
      </c>
      <c r="C32" s="218"/>
      <c r="D32" s="218"/>
      <c r="E32" s="166"/>
      <c r="F32" s="166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234"/>
      <c r="AE32" s="170"/>
      <c r="AF32" s="171"/>
    </row>
    <row r="33" spans="1:32" ht="32.1" hidden="1" customHeight="1" outlineLevel="1" thickBot="1" x14ac:dyDescent="0.5">
      <c r="B33" s="259"/>
      <c r="C33" s="221">
        <v>0</v>
      </c>
      <c r="D33" s="222">
        <f>IF(C33&gt;0,C33-AD33-1,0)</f>
        <v>0</v>
      </c>
      <c r="E33" s="172">
        <v>0</v>
      </c>
      <c r="F33" s="173" t="e">
        <f>E33/C33</f>
        <v>#DIV/0!</v>
      </c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5"/>
      <c r="AB33" s="174"/>
      <c r="AC33" s="175"/>
      <c r="AD33" s="235">
        <f>SUM(G33:AC33)</f>
        <v>0</v>
      </c>
      <c r="AE33" s="176"/>
      <c r="AF33" s="177" t="e">
        <f>AE33/AD33</f>
        <v>#DIV/0!</v>
      </c>
    </row>
    <row r="34" spans="1:32" ht="50.1" hidden="1" customHeight="1" outlineLevel="1" thickTop="1" x14ac:dyDescent="0.5">
      <c r="B34" s="212" t="s">
        <v>74</v>
      </c>
      <c r="C34" s="218"/>
      <c r="D34" s="218"/>
      <c r="E34" s="166"/>
      <c r="F34" s="166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234"/>
      <c r="AE34" s="170"/>
      <c r="AF34" s="171"/>
    </row>
    <row r="35" spans="1:32" ht="32.1" hidden="1" customHeight="1" outlineLevel="1" thickBot="1" x14ac:dyDescent="0.5">
      <c r="B35" s="259"/>
      <c r="C35" s="221">
        <v>0</v>
      </c>
      <c r="D35" s="222">
        <f>IF(C35&gt;0,C35-AD35-1,0)</f>
        <v>0</v>
      </c>
      <c r="E35" s="172">
        <v>0</v>
      </c>
      <c r="F35" s="173" t="e">
        <f>E35/C35</f>
        <v>#DIV/0!</v>
      </c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5"/>
      <c r="AB35" s="174"/>
      <c r="AC35" s="175"/>
      <c r="AD35" s="235">
        <f>SUM(G35:AC35)</f>
        <v>0</v>
      </c>
      <c r="AE35" s="176"/>
      <c r="AF35" s="177" t="e">
        <f>AE35/AD35</f>
        <v>#DIV/0!</v>
      </c>
    </row>
    <row r="36" spans="1:32" ht="13.05" customHeight="1" collapsed="1" thickTop="1" thickBot="1" x14ac:dyDescent="0.45">
      <c r="A36" s="266" t="s">
        <v>101</v>
      </c>
      <c r="B36" s="268"/>
      <c r="C36" s="269"/>
      <c r="D36" s="270"/>
      <c r="E36" s="271"/>
      <c r="F36" s="272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48"/>
      <c r="AC36" s="256"/>
      <c r="AD36" s="237"/>
      <c r="AE36" s="170"/>
      <c r="AF36" s="238"/>
    </row>
    <row r="37" spans="1:32" ht="50.1" hidden="1" customHeight="1" outlineLevel="1" thickTop="1" x14ac:dyDescent="0.5">
      <c r="B37" s="212" t="s">
        <v>74</v>
      </c>
      <c r="C37" s="218"/>
      <c r="D37" s="218"/>
      <c r="E37" s="166"/>
      <c r="F37" s="166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234"/>
      <c r="AE37" s="170"/>
      <c r="AF37" s="171"/>
    </row>
    <row r="38" spans="1:32" ht="32.1" hidden="1" customHeight="1" outlineLevel="1" thickBot="1" x14ac:dyDescent="0.5">
      <c r="B38" s="259"/>
      <c r="C38" s="221">
        <v>0</v>
      </c>
      <c r="D38" s="222">
        <f>IF(C38&gt;0,C38-AD38-1,0)</f>
        <v>0</v>
      </c>
      <c r="E38" s="172">
        <v>0</v>
      </c>
      <c r="F38" s="173" t="e">
        <f>E38/C38</f>
        <v>#DIV/0!</v>
      </c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5"/>
      <c r="AB38" s="174"/>
      <c r="AC38" s="175"/>
      <c r="AD38" s="235">
        <f>SUM(G38:AC38)</f>
        <v>0</v>
      </c>
      <c r="AE38" s="176"/>
      <c r="AF38" s="177" t="e">
        <f>AE38/AD38</f>
        <v>#DIV/0!</v>
      </c>
    </row>
    <row r="39" spans="1:32" ht="50.1" hidden="1" customHeight="1" outlineLevel="1" thickTop="1" x14ac:dyDescent="0.5">
      <c r="B39" s="212" t="s">
        <v>74</v>
      </c>
      <c r="C39" s="218"/>
      <c r="D39" s="218"/>
      <c r="E39" s="166"/>
      <c r="F39" s="166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234"/>
      <c r="AE39" s="170"/>
      <c r="AF39" s="171"/>
    </row>
    <row r="40" spans="1:32" ht="32.1" hidden="1" customHeight="1" outlineLevel="1" thickBot="1" x14ac:dyDescent="0.5">
      <c r="B40" s="259"/>
      <c r="C40" s="221">
        <v>0</v>
      </c>
      <c r="D40" s="222">
        <f>IF(C40&gt;0,C40-AD40-1,0)</f>
        <v>0</v>
      </c>
      <c r="E40" s="172">
        <v>0</v>
      </c>
      <c r="F40" s="173" t="e">
        <f>E40/C40</f>
        <v>#DIV/0!</v>
      </c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5"/>
      <c r="AB40" s="174"/>
      <c r="AC40" s="175"/>
      <c r="AD40" s="235">
        <f>SUM(G40:AC40)</f>
        <v>0</v>
      </c>
      <c r="AE40" s="176"/>
      <c r="AF40" s="177" t="e">
        <f>AE40/AD40</f>
        <v>#DIV/0!</v>
      </c>
    </row>
    <row r="41" spans="1:32" ht="13.05" customHeight="1" collapsed="1" thickTop="1" thickBot="1" x14ac:dyDescent="0.45">
      <c r="A41" s="266" t="s">
        <v>101</v>
      </c>
      <c r="B41" s="268"/>
      <c r="C41" s="269"/>
      <c r="D41" s="270"/>
      <c r="E41" s="271"/>
      <c r="F41" s="272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4"/>
      <c r="AD41" s="237"/>
      <c r="AE41" s="170"/>
      <c r="AF41" s="238"/>
    </row>
    <row r="42" spans="1:32" ht="50.1" hidden="1" customHeight="1" outlineLevel="1" thickTop="1" x14ac:dyDescent="0.5">
      <c r="B42" s="209" t="s">
        <v>83</v>
      </c>
      <c r="C42" s="215"/>
      <c r="D42" s="215"/>
      <c r="E42" s="166"/>
      <c r="F42" s="166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234"/>
      <c r="AE42" s="170"/>
      <c r="AF42" s="171"/>
    </row>
    <row r="43" spans="1:32" ht="32.1" hidden="1" customHeight="1" outlineLevel="1" thickBot="1" x14ac:dyDescent="0.5">
      <c r="B43" s="258"/>
      <c r="C43" s="216">
        <v>0</v>
      </c>
      <c r="D43" s="217">
        <f>IF(C43&gt;0,C43-AD43-1,0)</f>
        <v>0</v>
      </c>
      <c r="E43" s="172">
        <v>0</v>
      </c>
      <c r="F43" s="173" t="e">
        <f>E43/C43</f>
        <v>#DIV/0!</v>
      </c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5"/>
      <c r="AB43" s="174"/>
      <c r="AC43" s="175"/>
      <c r="AD43" s="235">
        <f>SUM(G43:AC43)</f>
        <v>0</v>
      </c>
      <c r="AE43" s="176"/>
      <c r="AF43" s="177" t="e">
        <f>AE43/AD43</f>
        <v>#DIV/0!</v>
      </c>
    </row>
    <row r="44" spans="1:32" ht="50.1" hidden="1" customHeight="1" outlineLevel="1" thickTop="1" x14ac:dyDescent="0.5">
      <c r="B44" s="213" t="s">
        <v>84</v>
      </c>
      <c r="C44" s="218"/>
      <c r="D44" s="218"/>
      <c r="E44" s="166"/>
      <c r="F44" s="166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234"/>
      <c r="AE44" s="170"/>
      <c r="AF44" s="171"/>
    </row>
    <row r="45" spans="1:32" ht="32.1" hidden="1" customHeight="1" outlineLevel="1" thickBot="1" x14ac:dyDescent="0.5">
      <c r="B45" s="259"/>
      <c r="C45" s="221">
        <v>0</v>
      </c>
      <c r="D45" s="222">
        <f>IF(C45&gt;0,C45-AD45-1,0)</f>
        <v>0</v>
      </c>
      <c r="E45" s="172">
        <v>0</v>
      </c>
      <c r="F45" s="173" t="e">
        <f>E45/C45</f>
        <v>#DIV/0!</v>
      </c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5"/>
      <c r="AB45" s="174"/>
      <c r="AC45" s="175"/>
      <c r="AD45" s="235">
        <f>SUM(G45:AC45)</f>
        <v>0</v>
      </c>
      <c r="AE45" s="176"/>
      <c r="AF45" s="177" t="e">
        <f>AE45/AD45</f>
        <v>#DIV/0!</v>
      </c>
    </row>
    <row r="46" spans="1:32" ht="13.05" customHeight="1" collapsed="1" thickTop="1" thickBot="1" x14ac:dyDescent="0.45">
      <c r="A46" s="266" t="s">
        <v>102</v>
      </c>
      <c r="B46" s="268"/>
      <c r="C46" s="269"/>
      <c r="D46" s="270"/>
      <c r="E46" s="271"/>
      <c r="F46" s="272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45"/>
      <c r="AC46" s="246"/>
      <c r="AD46" s="237"/>
      <c r="AE46" s="170"/>
      <c r="AF46" s="238"/>
    </row>
    <row r="47" spans="1:32" ht="50.1" hidden="1" customHeight="1" outlineLevel="1" thickTop="1" x14ac:dyDescent="0.5">
      <c r="B47" s="214" t="s">
        <v>85</v>
      </c>
      <c r="C47" s="223"/>
      <c r="D47" s="223"/>
      <c r="E47" s="166"/>
      <c r="F47" s="166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4"/>
      <c r="U47" s="184"/>
      <c r="V47" s="184"/>
      <c r="W47" s="184"/>
      <c r="X47" s="184"/>
      <c r="Y47" s="184"/>
      <c r="Z47" s="184"/>
      <c r="AA47" s="185"/>
      <c r="AB47" s="184"/>
      <c r="AC47" s="185"/>
      <c r="AD47" s="234"/>
      <c r="AE47" s="170"/>
      <c r="AF47" s="171"/>
    </row>
    <row r="48" spans="1:32" ht="32.1" hidden="1" customHeight="1" outlineLevel="1" thickBot="1" x14ac:dyDescent="0.5">
      <c r="B48" s="260"/>
      <c r="C48" s="224">
        <v>0</v>
      </c>
      <c r="D48" s="225">
        <f>IF(C48&gt;0,C48-AD48-1,0)</f>
        <v>0</v>
      </c>
      <c r="E48" s="172">
        <v>0</v>
      </c>
      <c r="F48" s="173" t="e">
        <f>E48/C48</f>
        <v>#DIV/0!</v>
      </c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5"/>
      <c r="AB48" s="174"/>
      <c r="AC48" s="175"/>
      <c r="AD48" s="235">
        <f>SUM(G48:AC48)</f>
        <v>0</v>
      </c>
      <c r="AE48" s="176"/>
      <c r="AF48" s="177" t="e">
        <f>AE48/AD48</f>
        <v>#DIV/0!</v>
      </c>
    </row>
    <row r="49" spans="1:32" ht="13.05" customHeight="1" collapsed="1" thickTop="1" thickBot="1" x14ac:dyDescent="0.45">
      <c r="A49" s="266" t="s">
        <v>103</v>
      </c>
      <c r="B49" s="268"/>
      <c r="C49" s="269"/>
      <c r="D49" s="270"/>
      <c r="E49" s="271"/>
      <c r="F49" s="272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4"/>
      <c r="AD49" s="237"/>
      <c r="AE49" s="170"/>
      <c r="AF49" s="238"/>
    </row>
    <row r="50" spans="1:32" ht="35.1" customHeight="1" thickTop="1" thickBot="1" x14ac:dyDescent="0.55000000000000004">
      <c r="B50" s="262" t="s">
        <v>3</v>
      </c>
      <c r="C50" s="226">
        <f>SUM(C19,C21,C23,C26,C28,C31,C33,C35,C38,C40,C43,C45,C48)</f>
        <v>0</v>
      </c>
      <c r="D50" s="226">
        <f>SUM(D19,D21,D23,D26,D28,D31,D33,D35,D38,D40,D43,D45,D48)</f>
        <v>0</v>
      </c>
      <c r="E50" s="275">
        <f>SUM(E19,E21,E23,E26,E28,E31,E33,E35,E38,E40,E43,E45,E48)</f>
        <v>0</v>
      </c>
      <c r="F50" s="186" t="e">
        <f>E50/C50</f>
        <v>#DIV/0!</v>
      </c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8"/>
      <c r="Y50" s="189"/>
      <c r="Z50" s="190"/>
      <c r="AA50" s="187"/>
      <c r="AB50" s="190"/>
      <c r="AC50" s="187"/>
      <c r="AD50" s="253"/>
      <c r="AE50" s="254"/>
      <c r="AF50" s="255"/>
    </row>
    <row r="51" spans="1:32" ht="42" customHeight="1" thickBot="1" x14ac:dyDescent="0.5">
      <c r="B51" s="292" t="s">
        <v>59</v>
      </c>
      <c r="C51" s="293"/>
      <c r="D51" s="293"/>
      <c r="E51" s="293"/>
      <c r="F51" s="294"/>
      <c r="G51" s="227">
        <f t="shared" ref="G51:AC51" si="1">SUM(G19,G21,G23,G26,G28,G31,G33,G35,G38,G40,G43,G45,G48)</f>
        <v>0</v>
      </c>
      <c r="H51" s="227">
        <f t="shared" si="1"/>
        <v>0</v>
      </c>
      <c r="I51" s="227">
        <f t="shared" si="1"/>
        <v>0</v>
      </c>
      <c r="J51" s="227">
        <f t="shared" si="1"/>
        <v>0</v>
      </c>
      <c r="K51" s="227">
        <f t="shared" si="1"/>
        <v>0</v>
      </c>
      <c r="L51" s="227">
        <f t="shared" si="1"/>
        <v>0</v>
      </c>
      <c r="M51" s="227">
        <f t="shared" si="1"/>
        <v>0</v>
      </c>
      <c r="N51" s="227">
        <f t="shared" si="1"/>
        <v>0</v>
      </c>
      <c r="O51" s="227">
        <f t="shared" si="1"/>
        <v>0</v>
      </c>
      <c r="P51" s="227">
        <f t="shared" si="1"/>
        <v>0</v>
      </c>
      <c r="Q51" s="227">
        <f t="shared" si="1"/>
        <v>0</v>
      </c>
      <c r="R51" s="227">
        <f t="shared" si="1"/>
        <v>0</v>
      </c>
      <c r="S51" s="228">
        <f t="shared" si="1"/>
        <v>0</v>
      </c>
      <c r="T51" s="228">
        <f t="shared" si="1"/>
        <v>0</v>
      </c>
      <c r="U51" s="228">
        <f t="shared" si="1"/>
        <v>0</v>
      </c>
      <c r="V51" s="227">
        <f t="shared" si="1"/>
        <v>0</v>
      </c>
      <c r="W51" s="227">
        <f t="shared" si="1"/>
        <v>0</v>
      </c>
      <c r="X51" s="227">
        <f t="shared" si="1"/>
        <v>0</v>
      </c>
      <c r="Y51" s="227">
        <f t="shared" si="1"/>
        <v>0</v>
      </c>
      <c r="Z51" s="227">
        <f t="shared" si="1"/>
        <v>0</v>
      </c>
      <c r="AA51" s="227">
        <f t="shared" si="1"/>
        <v>0</v>
      </c>
      <c r="AB51" s="227">
        <f t="shared" si="1"/>
        <v>0</v>
      </c>
      <c r="AC51" s="227">
        <f t="shared" si="1"/>
        <v>0</v>
      </c>
      <c r="AD51" s="229">
        <f>SUM(G51:AC51)</f>
        <v>0</v>
      </c>
      <c r="AE51" s="230">
        <f>SUM(AE19,AE21,AE23,AE26,AE28,AE31,AE33,AE35,AE38,AE40,AE43,AE45,AE48)</f>
        <v>0</v>
      </c>
      <c r="AF51" s="231" t="e">
        <f>AE51/AD51</f>
        <v>#DIV/0!</v>
      </c>
    </row>
    <row r="52" spans="1:32" ht="30.75" customHeight="1" x14ac:dyDescent="0.5">
      <c r="B52" s="146"/>
      <c r="C52" s="146"/>
      <c r="D52" s="146"/>
      <c r="E52" s="146"/>
      <c r="F52" s="146"/>
      <c r="G52" s="146"/>
      <c r="H52" s="146"/>
      <c r="I52" s="146"/>
      <c r="J52" s="191"/>
      <c r="K52" s="192"/>
      <c r="L52" s="192"/>
      <c r="M52" s="191" t="s">
        <v>25</v>
      </c>
      <c r="N52" s="192"/>
      <c r="O52" s="192"/>
      <c r="P52" s="192"/>
      <c r="Q52" s="192"/>
      <c r="R52" s="192"/>
      <c r="S52" s="193"/>
      <c r="T52" s="193"/>
      <c r="U52" s="193"/>
      <c r="V52" s="146"/>
      <c r="W52" s="282" t="s">
        <v>6</v>
      </c>
      <c r="X52" s="283"/>
      <c r="Y52" s="284"/>
    </row>
    <row r="53" spans="1:32" ht="29.25" customHeight="1" thickBot="1" x14ac:dyDescent="0.55000000000000004">
      <c r="B53" s="194"/>
      <c r="C53" s="146"/>
      <c r="D53" s="146"/>
      <c r="E53" s="146"/>
      <c r="F53" s="146"/>
      <c r="G53" s="195"/>
      <c r="H53" s="195"/>
      <c r="I53" s="195"/>
      <c r="K53" s="195"/>
      <c r="L53" s="195"/>
      <c r="M53" s="195"/>
      <c r="N53" s="195"/>
      <c r="O53" s="195"/>
      <c r="P53" s="195"/>
      <c r="Q53" s="195"/>
      <c r="R53" s="195"/>
      <c r="S53" s="193"/>
      <c r="T53" s="193"/>
      <c r="U53" s="193"/>
      <c r="V53" s="146"/>
      <c r="W53" s="285"/>
      <c r="X53" s="286"/>
      <c r="Y53" s="287"/>
    </row>
    <row r="54" spans="1:32" ht="29.25" customHeight="1" x14ac:dyDescent="0.45">
      <c r="B54" s="196"/>
      <c r="C54" s="146"/>
      <c r="D54" s="146"/>
      <c r="E54" s="146"/>
      <c r="F54" s="146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8"/>
      <c r="T54" s="198"/>
      <c r="U54" s="198"/>
      <c r="V54" s="146"/>
      <c r="W54" s="156"/>
      <c r="X54" s="146"/>
    </row>
    <row r="55" spans="1:32" x14ac:dyDescent="0.45"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56"/>
      <c r="X55" s="146"/>
    </row>
    <row r="56" spans="1:32" x14ac:dyDescent="0.45"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56"/>
      <c r="X56" s="146"/>
    </row>
    <row r="57" spans="1:32" x14ac:dyDescent="0.45"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56"/>
      <c r="X57" s="146"/>
    </row>
  </sheetData>
  <sheetProtection sheet="1" formatCells="0" formatColumns="0" formatRows="0"/>
  <mergeCells count="14">
    <mergeCell ref="O2:AA2"/>
    <mergeCell ref="O10:AA10"/>
    <mergeCell ref="O11:AA11"/>
    <mergeCell ref="AD13:AF13"/>
    <mergeCell ref="AD14:AF15"/>
    <mergeCell ref="P3:Q3"/>
    <mergeCell ref="S5:U5"/>
    <mergeCell ref="S6:U6"/>
    <mergeCell ref="B13:B16"/>
    <mergeCell ref="C13:C16"/>
    <mergeCell ref="W52:Y53"/>
    <mergeCell ref="E13:E16"/>
    <mergeCell ref="D13:D16"/>
    <mergeCell ref="B51:F51"/>
  </mergeCells>
  <phoneticPr fontId="31" type="noConversion"/>
  <conditionalFormatting sqref="G15:AC15">
    <cfRule type="cellIs" dxfId="20" priority="11" operator="equal">
      <formula>"festivo"</formula>
    </cfRule>
  </conditionalFormatting>
  <conditionalFormatting sqref="G51:AC51">
    <cfRule type="cellIs" dxfId="19" priority="47" operator="greaterThan">
      <formula>G$17</formula>
    </cfRule>
  </conditionalFormatting>
  <conditionalFormatting sqref="AD19 AD21 AD23 AD26 AD28">
    <cfRule type="cellIs" dxfId="18" priority="50" stopIfTrue="1" operator="lessThan">
      <formula>$C19-1</formula>
    </cfRule>
    <cfRule type="cellIs" dxfId="17" priority="51" stopIfTrue="1" operator="greaterThan">
      <formula>$C19-1</formula>
    </cfRule>
  </conditionalFormatting>
  <conditionalFormatting sqref="AD31 AD33 AD35 AD38 AD40">
    <cfRule type="cellIs" dxfId="16" priority="48" stopIfTrue="1" operator="lessThan">
      <formula>$C31-1</formula>
    </cfRule>
    <cfRule type="cellIs" dxfId="15" priority="49" stopIfTrue="1" operator="greaterThan">
      <formula>$C31-1</formula>
    </cfRule>
  </conditionalFormatting>
  <conditionalFormatting sqref="AD43 AD45 AD48">
    <cfRule type="cellIs" dxfId="14" priority="9" stopIfTrue="1" operator="lessThan">
      <formula>$C43-1</formula>
    </cfRule>
    <cfRule type="cellIs" dxfId="13" priority="10" stopIfTrue="1" operator="greaterThan">
      <formula>$C43-1</formula>
    </cfRule>
  </conditionalFormatting>
  <dataValidations count="7">
    <dataValidation type="list" allowBlank="1" showInputMessage="1" showErrorMessage="1" sqref="AA3" xr:uid="{D53CD120-5D37-44DC-A2D9-48B802CA63E2}">
      <formula1>"all' aperto, al coperto"</formula1>
    </dataValidation>
    <dataValidation type="list" allowBlank="1" showInputMessage="1" showErrorMessage="1" sqref="W5:W6" xr:uid="{0E705D8E-9069-42C5-A20C-0E65202C7165}">
      <formula1>"1h, 1h15m,1h30m,2h"</formula1>
    </dataValidation>
    <dataValidation type="list" allowBlank="1" showInputMessage="1" showErrorMessage="1" sqref="S5:S6" xr:uid="{DA7E37DB-8331-4C69-B32C-22F0A56FCB02}">
      <formula1>MATCH_FORMAT</formula1>
    </dataValidation>
    <dataValidation type="list" allowBlank="1" showInputMessage="1" showErrorMessage="1" sqref="Y3" xr:uid="{AB7B1D4E-B1D1-4C73-8376-A732A4A43906}">
      <formula1>"terra,veloce"</formula1>
    </dataValidation>
    <dataValidation type="list" allowBlank="1" showInputMessage="1" showErrorMessage="1" sqref="AA5:AA6 Y5:Y6" xr:uid="{3CDDF610-FB44-4E1E-B2D5-A8C4A94AE2E9}">
      <formula1>ORARI</formula1>
    </dataValidation>
    <dataValidation type="whole" allowBlank="1" showInputMessage="1" showErrorMessage="1" sqref="R3" xr:uid="{6632A569-4FEF-4854-A185-0E647D8F3F5A}">
      <formula1>1</formula1>
      <formula2>21</formula2>
    </dataValidation>
    <dataValidation type="list" allowBlank="1" showInputMessage="1" showErrorMessage="1" sqref="G15:AC15" xr:uid="{730FDF49-535B-4FE0-9CDB-AF6632346D54}">
      <formula1>"feriale,festivo"</formula1>
    </dataValidation>
  </dataValidations>
  <hyperlinks>
    <hyperlink ref="G16" location="'IMPOSTA TURNI Open-Lim'!B6" display="IMPOSTA" xr:uid="{CA90795B-E993-4887-981B-292355002C32}"/>
    <hyperlink ref="H16:AA16" location="'IMPOSTA TURNI Open-Lim'!B6" display="IMPOSTA" xr:uid="{227BFB75-DE03-465B-A687-9044475F7D78}"/>
    <hyperlink ref="AB16:AC16" location="'IMPOSTA TURNI Open-Lim'!B6" display="IMPOSTA" xr:uid="{04CF3C2F-2056-4163-A4E6-D5B2D91F6901}"/>
    <hyperlink ref="M16" location="'IMPOSTA TURNI Open-Lim'!B6" display="IMPOSTA" xr:uid="{67DEC186-CF26-4A9D-AAA5-4FA9C846C6DF}"/>
    <hyperlink ref="N16:R16" location="'IMPOSTA TURNI Open-Lim'!B6" display="IMPOSTA" xr:uid="{5BD29588-A4D4-45D9-9279-EC21705E0D63}"/>
  </hyperlinks>
  <pageMargins left="0.25" right="0.25" top="0.33" bottom="0.24" header="0.3" footer="0.3"/>
  <pageSetup paperSize="9" scale="27" orientation="landscape" r:id="rId1"/>
  <ignoredErrors>
    <ignoredError sqref="AD5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013C-31AC-42EA-A601-851CD1015B1C}">
  <sheetPr codeName="Foglio1">
    <tabColor rgb="FFFFC000"/>
  </sheetPr>
  <dimension ref="A1:X20"/>
  <sheetViews>
    <sheetView zoomScaleNormal="100" workbookViewId="0">
      <selection activeCell="E21" sqref="E21"/>
    </sheetView>
  </sheetViews>
  <sheetFormatPr defaultColWidth="8.89453125" defaultRowHeight="14.4" x14ac:dyDescent="0.55000000000000004"/>
  <cols>
    <col min="1" max="1" width="15.3125" style="71" customWidth="1"/>
    <col min="2" max="22" width="8.3125" style="72" customWidth="1"/>
    <col min="23" max="24" width="8.3125" style="50" customWidth="1"/>
    <col min="25" max="16384" width="8.89453125" style="50"/>
  </cols>
  <sheetData>
    <row r="1" spans="1:24" ht="32.1" customHeight="1" x14ac:dyDescent="0.55000000000000004">
      <c r="A1" s="73" t="s">
        <v>70</v>
      </c>
      <c r="B1" s="74">
        <f>'OPEN-LIM'!G51</f>
        <v>0</v>
      </c>
      <c r="C1" s="74">
        <f>'OPEN-LIM'!H51</f>
        <v>0</v>
      </c>
      <c r="D1" s="74">
        <f>'OPEN-LIM'!I51</f>
        <v>0</v>
      </c>
      <c r="E1" s="74">
        <f>'OPEN-LIM'!J51</f>
        <v>0</v>
      </c>
      <c r="F1" s="74">
        <f>'OPEN-LIM'!K51</f>
        <v>0</v>
      </c>
      <c r="G1" s="74">
        <f>'OPEN-LIM'!L51</f>
        <v>0</v>
      </c>
      <c r="H1" s="74">
        <f>'OPEN-LIM'!M51</f>
        <v>0</v>
      </c>
      <c r="I1" s="74">
        <f>'OPEN-LIM'!N51</f>
        <v>0</v>
      </c>
      <c r="J1" s="74">
        <f>'OPEN-LIM'!O51</f>
        <v>0</v>
      </c>
      <c r="K1" s="74">
        <f>'OPEN-LIM'!P51</f>
        <v>0</v>
      </c>
      <c r="L1" s="74">
        <f>'OPEN-LIM'!Q51</f>
        <v>0</v>
      </c>
      <c r="M1" s="74">
        <f>'OPEN-LIM'!R51</f>
        <v>0</v>
      </c>
      <c r="N1" s="74">
        <f>'OPEN-LIM'!S51</f>
        <v>0</v>
      </c>
      <c r="O1" s="74">
        <f>'OPEN-LIM'!T51</f>
        <v>0</v>
      </c>
      <c r="P1" s="74">
        <f>'OPEN-LIM'!U51</f>
        <v>0</v>
      </c>
      <c r="Q1" s="74">
        <f>'OPEN-LIM'!V51</f>
        <v>0</v>
      </c>
      <c r="R1" s="74">
        <f>'OPEN-LIM'!W51</f>
        <v>0</v>
      </c>
      <c r="S1" s="74">
        <f>'OPEN-LIM'!X51</f>
        <v>0</v>
      </c>
      <c r="T1" s="74">
        <f>'OPEN-LIM'!Y51</f>
        <v>0</v>
      </c>
      <c r="U1" s="74">
        <f>'OPEN-LIM'!Z51</f>
        <v>0</v>
      </c>
      <c r="V1" s="74">
        <f>'OPEN-LIM'!AA51</f>
        <v>0</v>
      </c>
      <c r="W1" s="74">
        <f>'OPEN-LIM'!AB51</f>
        <v>0</v>
      </c>
      <c r="X1" s="75">
        <f>'OPEN-LIM'!AC51</f>
        <v>0</v>
      </c>
    </row>
    <row r="2" spans="1:24" ht="15.3" x14ac:dyDescent="0.55000000000000004">
      <c r="A2" s="76" t="s">
        <v>69</v>
      </c>
      <c r="B2" s="77">
        <f>SUM(B6:B20)</f>
        <v>0</v>
      </c>
      <c r="C2" s="77">
        <f t="shared" ref="C2:V2" si="0">SUM(C6:C20)</f>
        <v>0</v>
      </c>
      <c r="D2" s="77">
        <f t="shared" si="0"/>
        <v>0</v>
      </c>
      <c r="E2" s="77">
        <f t="shared" si="0"/>
        <v>0</v>
      </c>
      <c r="F2" s="77">
        <f t="shared" si="0"/>
        <v>0</v>
      </c>
      <c r="G2" s="77">
        <f t="shared" si="0"/>
        <v>0</v>
      </c>
      <c r="H2" s="77">
        <f>SUM(H6:H20)</f>
        <v>0</v>
      </c>
      <c r="I2" s="77">
        <f t="shared" ref="I2:M2" si="1">SUM(I6:I20)</f>
        <v>0</v>
      </c>
      <c r="J2" s="77">
        <f t="shared" si="1"/>
        <v>0</v>
      </c>
      <c r="K2" s="77">
        <f t="shared" si="1"/>
        <v>0</v>
      </c>
      <c r="L2" s="77">
        <f t="shared" si="1"/>
        <v>0</v>
      </c>
      <c r="M2" s="77">
        <f t="shared" si="1"/>
        <v>0</v>
      </c>
      <c r="N2" s="77">
        <f t="shared" si="0"/>
        <v>0</v>
      </c>
      <c r="O2" s="77">
        <f t="shared" si="0"/>
        <v>0</v>
      </c>
      <c r="P2" s="77">
        <f t="shared" si="0"/>
        <v>0</v>
      </c>
      <c r="Q2" s="77">
        <f t="shared" si="0"/>
        <v>0</v>
      </c>
      <c r="R2" s="77">
        <f t="shared" si="0"/>
        <v>0</v>
      </c>
      <c r="S2" s="77">
        <f t="shared" si="0"/>
        <v>0</v>
      </c>
      <c r="T2" s="77">
        <f t="shared" si="0"/>
        <v>0</v>
      </c>
      <c r="U2" s="77">
        <f t="shared" si="0"/>
        <v>0</v>
      </c>
      <c r="V2" s="77">
        <f t="shared" si="0"/>
        <v>0</v>
      </c>
      <c r="W2" s="77">
        <f t="shared" ref="W2:X2" si="2">SUM(W6:W20)</f>
        <v>0</v>
      </c>
      <c r="X2" s="78">
        <f t="shared" si="2"/>
        <v>0</v>
      </c>
    </row>
    <row r="3" spans="1:24" ht="18.899999999999999" customHeight="1" x14ac:dyDescent="0.55000000000000004">
      <c r="A3" s="79" t="s">
        <v>52</v>
      </c>
      <c r="B3" s="80" t="str">
        <f>'OPEN-LIM'!G13</f>
        <v>gg/mm</v>
      </c>
      <c r="C3" s="80" t="str">
        <f>'OPEN-LIM'!H13</f>
        <v>gg/mm</v>
      </c>
      <c r="D3" s="80" t="str">
        <f>'OPEN-LIM'!I13</f>
        <v>gg/mm</v>
      </c>
      <c r="E3" s="80" t="str">
        <f>'OPEN-LIM'!J13</f>
        <v>gg/mm</v>
      </c>
      <c r="F3" s="80" t="str">
        <f>'OPEN-LIM'!K13</f>
        <v>gg/mm</v>
      </c>
      <c r="G3" s="80" t="str">
        <f>'OPEN-LIM'!L13</f>
        <v>gg/mm</v>
      </c>
      <c r="H3" s="80" t="str">
        <f>'OPEN-LIM'!M13</f>
        <v>gg/mm</v>
      </c>
      <c r="I3" s="80" t="str">
        <f>'OPEN-LIM'!N13</f>
        <v>gg/mm</v>
      </c>
      <c r="J3" s="80" t="str">
        <f>'OPEN-LIM'!O13</f>
        <v>gg/mm</v>
      </c>
      <c r="K3" s="80" t="str">
        <f>'OPEN-LIM'!P13</f>
        <v>gg/mm</v>
      </c>
      <c r="L3" s="80" t="str">
        <f>'OPEN-LIM'!Q13</f>
        <v>gg/mm</v>
      </c>
      <c r="M3" s="80" t="str">
        <f>'OPEN-LIM'!R13</f>
        <v>gg/mm</v>
      </c>
      <c r="N3" s="80" t="str">
        <f>'OPEN-LIM'!S13</f>
        <v>gg/mm</v>
      </c>
      <c r="O3" s="80" t="str">
        <f>'OPEN-LIM'!T13</f>
        <v>gg/mm</v>
      </c>
      <c r="P3" s="80" t="str">
        <f>'OPEN-LIM'!U13</f>
        <v>gg/mm</v>
      </c>
      <c r="Q3" s="80" t="str">
        <f>'OPEN-LIM'!V13</f>
        <v>gg/mm</v>
      </c>
      <c r="R3" s="80" t="str">
        <f>'OPEN-LIM'!W13</f>
        <v>gg/mm</v>
      </c>
      <c r="S3" s="80" t="str">
        <f>'OPEN-LIM'!X13</f>
        <v>gg/mm</v>
      </c>
      <c r="T3" s="80" t="str">
        <f>'OPEN-LIM'!Y13</f>
        <v>gg/mm</v>
      </c>
      <c r="U3" s="80" t="str">
        <f>'OPEN-LIM'!Z13</f>
        <v>gg/mm</v>
      </c>
      <c r="V3" s="80" t="str">
        <f>'OPEN-LIM'!AA13</f>
        <v>gg/mm</v>
      </c>
      <c r="W3" s="100" t="str">
        <f>'OPEN-LIM'!AB13</f>
        <v>gg/mm</v>
      </c>
      <c r="X3" s="101" t="str">
        <f>'OPEN-LIM'!AC13</f>
        <v>gg/mm</v>
      </c>
    </row>
    <row r="4" spans="1:24" ht="18" customHeight="1" x14ac:dyDescent="0.55000000000000004">
      <c r="A4" s="79" t="s">
        <v>53</v>
      </c>
      <c r="B4" s="137" t="str">
        <f>'OPEN-LIM'!G14</f>
        <v/>
      </c>
      <c r="C4" s="137" t="str">
        <f>'OPEN-LIM'!H14</f>
        <v/>
      </c>
      <c r="D4" s="137" t="str">
        <f>'OPEN-LIM'!I14</f>
        <v/>
      </c>
      <c r="E4" s="137" t="str">
        <f>'OPEN-LIM'!J14</f>
        <v/>
      </c>
      <c r="F4" s="137" t="str">
        <f>'OPEN-LIM'!K14</f>
        <v/>
      </c>
      <c r="G4" s="137" t="str">
        <f>'OPEN-LIM'!L14</f>
        <v/>
      </c>
      <c r="H4" s="137" t="str">
        <f>'OPEN-LIM'!M14</f>
        <v/>
      </c>
      <c r="I4" s="137" t="str">
        <f>'OPEN-LIM'!N14</f>
        <v/>
      </c>
      <c r="J4" s="137" t="str">
        <f>'OPEN-LIM'!O14</f>
        <v/>
      </c>
      <c r="K4" s="137" t="str">
        <f>'OPEN-LIM'!P14</f>
        <v/>
      </c>
      <c r="L4" s="137" t="str">
        <f>'OPEN-LIM'!Q14</f>
        <v/>
      </c>
      <c r="M4" s="137" t="str">
        <f>'OPEN-LIM'!R14</f>
        <v/>
      </c>
      <c r="N4" s="137" t="str">
        <f>'OPEN-LIM'!S14</f>
        <v/>
      </c>
      <c r="O4" s="137" t="str">
        <f>'OPEN-LIM'!T14</f>
        <v/>
      </c>
      <c r="P4" s="137" t="str">
        <f>'OPEN-LIM'!U14</f>
        <v/>
      </c>
      <c r="Q4" s="137" t="str">
        <f>'OPEN-LIM'!V14</f>
        <v/>
      </c>
      <c r="R4" s="137" t="str">
        <f>'OPEN-LIM'!W14</f>
        <v/>
      </c>
      <c r="S4" s="137" t="str">
        <f>'OPEN-LIM'!X14</f>
        <v/>
      </c>
      <c r="T4" s="137" t="str">
        <f>'OPEN-LIM'!Y14</f>
        <v/>
      </c>
      <c r="U4" s="137" t="str">
        <f>'OPEN-LIM'!Z14</f>
        <v/>
      </c>
      <c r="V4" s="137" t="str">
        <f>'OPEN-LIM'!AA14</f>
        <v/>
      </c>
      <c r="W4" s="137" t="str">
        <f>'OPEN-LIM'!AB14</f>
        <v/>
      </c>
      <c r="X4" s="137" t="str">
        <f>'OPEN-LIM'!AC14</f>
        <v/>
      </c>
    </row>
    <row r="5" spans="1:24" ht="17.100000000000001" customHeight="1" thickBot="1" x14ac:dyDescent="0.6">
      <c r="A5" s="82" t="s">
        <v>54</v>
      </c>
      <c r="B5" s="83">
        <f>'OPEN-LIM'!G15</f>
        <v>0</v>
      </c>
      <c r="C5" s="83">
        <f>'OPEN-LIM'!H15</f>
        <v>0</v>
      </c>
      <c r="D5" s="83">
        <f>'OPEN-LIM'!I15</f>
        <v>0</v>
      </c>
      <c r="E5" s="83">
        <f>'OPEN-LIM'!J15</f>
        <v>0</v>
      </c>
      <c r="F5" s="83">
        <f>'OPEN-LIM'!K15</f>
        <v>0</v>
      </c>
      <c r="G5" s="83">
        <f>'OPEN-LIM'!L15</f>
        <v>0</v>
      </c>
      <c r="H5" s="83">
        <f>'OPEN-LIM'!M15</f>
        <v>0</v>
      </c>
      <c r="I5" s="83">
        <f>'OPEN-LIM'!N15</f>
        <v>0</v>
      </c>
      <c r="J5" s="83">
        <f>'OPEN-LIM'!O15</f>
        <v>0</v>
      </c>
      <c r="K5" s="83">
        <f>'OPEN-LIM'!P15</f>
        <v>0</v>
      </c>
      <c r="L5" s="83">
        <f>'OPEN-LIM'!Q15</f>
        <v>0</v>
      </c>
      <c r="M5" s="83">
        <f>'OPEN-LIM'!R15</f>
        <v>0</v>
      </c>
      <c r="N5" s="83">
        <f>'OPEN-LIM'!S15</f>
        <v>0</v>
      </c>
      <c r="O5" s="83">
        <f>'OPEN-LIM'!T15</f>
        <v>0</v>
      </c>
      <c r="P5" s="83">
        <f>'OPEN-LIM'!U15</f>
        <v>0</v>
      </c>
      <c r="Q5" s="83">
        <f>'OPEN-LIM'!V15</f>
        <v>0</v>
      </c>
      <c r="R5" s="83">
        <f>'OPEN-LIM'!W15</f>
        <v>0</v>
      </c>
      <c r="S5" s="83">
        <f>'OPEN-LIM'!X15</f>
        <v>0</v>
      </c>
      <c r="T5" s="83">
        <f>'OPEN-LIM'!Y15</f>
        <v>0</v>
      </c>
      <c r="U5" s="83">
        <f>'OPEN-LIM'!Z15</f>
        <v>0</v>
      </c>
      <c r="V5" s="95">
        <f>'OPEN-LIM'!AA15</f>
        <v>0</v>
      </c>
      <c r="W5" s="95">
        <f>'OPEN-LIM'!AB15</f>
        <v>0</v>
      </c>
      <c r="X5" s="97">
        <f>'OPEN-LIM'!AC15</f>
        <v>0</v>
      </c>
    </row>
    <row r="6" spans="1:24" ht="15.3" x14ac:dyDescent="0.55000000000000004">
      <c r="A6" s="68" t="s">
        <v>71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6"/>
      <c r="X6" s="96"/>
    </row>
    <row r="7" spans="1:24" ht="15.3" x14ac:dyDescent="0.55000000000000004">
      <c r="A7" s="69" t="s">
        <v>71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4"/>
      <c r="X7" s="94"/>
    </row>
    <row r="8" spans="1:24" ht="15.3" x14ac:dyDescent="0.55000000000000004">
      <c r="A8" s="69" t="s">
        <v>71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4"/>
      <c r="X8" s="94"/>
    </row>
    <row r="9" spans="1:24" ht="15.3" x14ac:dyDescent="0.55000000000000004">
      <c r="A9" s="69" t="s">
        <v>71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4"/>
      <c r="X9" s="94"/>
    </row>
    <row r="10" spans="1:24" ht="15.3" x14ac:dyDescent="0.55000000000000004">
      <c r="A10" s="69" t="s">
        <v>71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4"/>
      <c r="X10" s="94"/>
    </row>
    <row r="11" spans="1:24" ht="15.3" x14ac:dyDescent="0.55000000000000004">
      <c r="A11" s="69" t="s">
        <v>71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4"/>
      <c r="X11" s="94"/>
    </row>
    <row r="12" spans="1:24" ht="15.3" x14ac:dyDescent="0.55000000000000004">
      <c r="A12" s="69" t="s">
        <v>71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4"/>
      <c r="X12" s="94"/>
    </row>
    <row r="13" spans="1:24" ht="15.3" x14ac:dyDescent="0.55000000000000004">
      <c r="A13" s="69" t="s">
        <v>71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4"/>
      <c r="X13" s="94"/>
    </row>
    <row r="14" spans="1:24" ht="15.3" x14ac:dyDescent="0.55000000000000004">
      <c r="A14" s="69" t="s">
        <v>71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  <c r="X14" s="94"/>
    </row>
    <row r="15" spans="1:24" ht="15.3" x14ac:dyDescent="0.55000000000000004">
      <c r="A15" s="69" t="s">
        <v>71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4"/>
      <c r="X15" s="94"/>
    </row>
    <row r="16" spans="1:24" ht="15.3" x14ac:dyDescent="0.55000000000000004">
      <c r="A16" s="70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  <c r="X16" s="94"/>
    </row>
    <row r="17" spans="1:24" ht="15.3" x14ac:dyDescent="0.55000000000000004">
      <c r="A17" s="70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4"/>
      <c r="X17" s="94"/>
    </row>
    <row r="18" spans="1:24" ht="15.3" x14ac:dyDescent="0.55000000000000004">
      <c r="A18" s="70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4"/>
      <c r="X18" s="94"/>
    </row>
    <row r="19" spans="1:24" ht="15.3" x14ac:dyDescent="0.55000000000000004">
      <c r="A19" s="70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4"/>
      <c r="X19" s="94"/>
    </row>
    <row r="20" spans="1:24" ht="15.3" x14ac:dyDescent="0.55000000000000004">
      <c r="A20" s="70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/>
      <c r="X20" s="94"/>
    </row>
  </sheetData>
  <sheetProtection sheet="1" formatCells="0" formatColumns="0" formatRows="0"/>
  <conditionalFormatting sqref="B2:X2">
    <cfRule type="cellIs" dxfId="12" priority="1" operator="lessThan">
      <formula>B$1</formula>
    </cfRule>
  </conditionalFormatting>
  <conditionalFormatting sqref="B5:X5">
    <cfRule type="cellIs" dxfId="11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C3A0-DEC8-435C-AA73-34219CD6AC46}">
  <sheetPr codeName="Foglio25">
    <tabColor rgb="FFFFC000"/>
    <pageSetUpPr fitToPage="1"/>
  </sheetPr>
  <dimension ref="B1:AF51"/>
  <sheetViews>
    <sheetView zoomScale="50" zoomScaleNormal="50" zoomScaleSheetLayoutView="30" workbookViewId="0">
      <selection activeCell="D9" sqref="D9"/>
    </sheetView>
  </sheetViews>
  <sheetFormatPr defaultColWidth="9.1015625" defaultRowHeight="19.8" x14ac:dyDescent="0.65"/>
  <cols>
    <col min="1" max="1" width="7.41796875" style="1" customWidth="1"/>
    <col min="2" max="2" width="34.1015625" style="1" customWidth="1"/>
    <col min="3" max="3" width="17.68359375" style="1" customWidth="1"/>
    <col min="4" max="4" width="19.68359375" style="1" customWidth="1"/>
    <col min="5" max="5" width="8.68359375" style="1" customWidth="1"/>
    <col min="6" max="6" width="16.20703125" style="1" customWidth="1"/>
    <col min="7" max="12" width="19.5234375" style="1" hidden="1" customWidth="1"/>
    <col min="13" max="21" width="19.5234375" style="1" customWidth="1"/>
    <col min="22" max="22" width="19.5234375" style="2" customWidth="1"/>
    <col min="23" max="23" width="19.5234375" style="49" customWidth="1"/>
    <col min="24" max="24" width="19.5234375" style="1" customWidth="1"/>
    <col min="25" max="25" width="23.20703125" style="1" customWidth="1"/>
    <col min="26" max="26" width="23" style="1" customWidth="1"/>
    <col min="27" max="27" width="19.5234375" style="1" customWidth="1"/>
    <col min="28" max="29" width="19.5234375" style="1" hidden="1" customWidth="1"/>
    <col min="30" max="30" width="13.5234375" style="1" customWidth="1"/>
    <col min="31" max="31" width="11.89453125" style="1" customWidth="1"/>
    <col min="32" max="32" width="12.5234375" style="1" customWidth="1"/>
    <col min="33" max="16384" width="9.1015625" style="1"/>
  </cols>
  <sheetData>
    <row r="1" spans="2:32" ht="20.100000000000001" thickBot="1" x14ac:dyDescent="0.7"/>
    <row r="2" spans="2:32" s="33" customFormat="1" ht="45.3" customHeight="1" x14ac:dyDescent="0.45">
      <c r="L2" s="126"/>
      <c r="M2" s="126"/>
      <c r="N2" s="126"/>
      <c r="O2" s="124"/>
      <c r="P2" s="314" t="s">
        <v>64</v>
      </c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5"/>
      <c r="AB2" s="127"/>
      <c r="AC2" s="127"/>
    </row>
    <row r="3" spans="2:32" s="33" customFormat="1" ht="26.4" customHeight="1" x14ac:dyDescent="0.45">
      <c r="N3" s="125"/>
      <c r="O3" s="64"/>
      <c r="P3" s="316" t="s">
        <v>48</v>
      </c>
      <c r="Q3" s="316"/>
      <c r="R3" s="61">
        <v>15</v>
      </c>
      <c r="T3" s="129" t="s">
        <v>28</v>
      </c>
      <c r="U3" s="61">
        <v>3</v>
      </c>
      <c r="V3" s="129" t="s">
        <v>29</v>
      </c>
      <c r="W3" s="61">
        <v>1</v>
      </c>
      <c r="X3" s="129" t="s">
        <v>27</v>
      </c>
      <c r="Y3" s="61" t="s">
        <v>58</v>
      </c>
      <c r="Z3" s="129" t="s">
        <v>30</v>
      </c>
      <c r="AA3" s="61" t="s">
        <v>56</v>
      </c>
    </row>
    <row r="4" spans="2:32" s="33" customFormat="1" ht="15" x14ac:dyDescent="0.45">
      <c r="K4" s="125"/>
      <c r="L4" s="125"/>
      <c r="M4" s="125"/>
      <c r="N4" s="125"/>
      <c r="O4" s="64"/>
      <c r="R4" s="125"/>
      <c r="S4" s="125"/>
      <c r="T4" s="125"/>
      <c r="V4" s="125"/>
      <c r="W4" s="125"/>
      <c r="X4" s="125"/>
      <c r="Y4" s="125"/>
      <c r="Z4" s="125"/>
      <c r="AA4" s="130"/>
    </row>
    <row r="5" spans="2:32" s="33" customFormat="1" ht="25.2" customHeight="1" x14ac:dyDescent="0.45">
      <c r="K5" s="125"/>
      <c r="L5" s="125"/>
      <c r="M5" s="125"/>
      <c r="N5" s="125"/>
      <c r="O5" s="64"/>
      <c r="R5" s="129" t="s">
        <v>60</v>
      </c>
      <c r="S5" s="317" t="s">
        <v>44</v>
      </c>
      <c r="T5" s="318"/>
      <c r="U5" s="319"/>
      <c r="V5" s="129" t="s">
        <v>91</v>
      </c>
      <c r="W5" s="61" t="s">
        <v>57</v>
      </c>
      <c r="X5" s="129" t="s">
        <v>93</v>
      </c>
      <c r="Y5" s="62">
        <v>0.58333333333333304</v>
      </c>
      <c r="Z5" s="129" t="s">
        <v>95</v>
      </c>
      <c r="AA5" s="62">
        <v>0.89583333333333304</v>
      </c>
    </row>
    <row r="6" spans="2:32" s="33" customFormat="1" ht="25.2" customHeight="1" x14ac:dyDescent="0.45">
      <c r="K6" s="125"/>
      <c r="L6" s="125"/>
      <c r="M6" s="125"/>
      <c r="N6" s="125"/>
      <c r="O6" s="64"/>
      <c r="R6" s="129" t="s">
        <v>61</v>
      </c>
      <c r="S6" s="317" t="s">
        <v>37</v>
      </c>
      <c r="T6" s="318"/>
      <c r="U6" s="319"/>
      <c r="V6" s="129" t="s">
        <v>92</v>
      </c>
      <c r="W6" s="61" t="s">
        <v>88</v>
      </c>
      <c r="X6" s="129" t="s">
        <v>94</v>
      </c>
      <c r="Y6" s="62">
        <v>0.41666666666666702</v>
      </c>
      <c r="Z6" s="129" t="s">
        <v>96</v>
      </c>
      <c r="AA6" s="62">
        <v>0.79166666666666696</v>
      </c>
    </row>
    <row r="7" spans="2:32" s="33" customFormat="1" ht="14.1" thickBot="1" x14ac:dyDescent="0.5">
      <c r="O7" s="58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60"/>
      <c r="AB7" s="59"/>
      <c r="AC7" s="59"/>
    </row>
    <row r="8" spans="2:32" x14ac:dyDescent="0.65">
      <c r="D8" s="33"/>
    </row>
    <row r="9" spans="2:32" s="33" customFormat="1" x14ac:dyDescent="0.65">
      <c r="V9" s="34"/>
      <c r="W9" s="47"/>
    </row>
    <row r="10" spans="2:32" s="33" customFormat="1" ht="60" customHeight="1" x14ac:dyDescent="0.45"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335" t="s">
        <v>87</v>
      </c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</row>
    <row r="11" spans="2:32" s="33" customFormat="1" ht="60.9" customHeight="1" x14ac:dyDescent="0.45">
      <c r="B11" s="54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336" t="s">
        <v>75</v>
      </c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</row>
    <row r="12" spans="2:32" ht="27" customHeight="1" thickBot="1" x14ac:dyDescent="0.7">
      <c r="B12" s="4"/>
    </row>
    <row r="13" spans="2:32" ht="42" customHeight="1" thickBot="1" x14ac:dyDescent="0.5">
      <c r="B13" s="339" t="s">
        <v>89</v>
      </c>
      <c r="C13" s="342" t="s">
        <v>98</v>
      </c>
      <c r="D13" s="342" t="s">
        <v>100</v>
      </c>
      <c r="E13" s="345" t="s">
        <v>51</v>
      </c>
      <c r="F13" s="56" t="s">
        <v>65</v>
      </c>
      <c r="G13" s="5"/>
      <c r="H13" s="5"/>
      <c r="I13" s="5"/>
      <c r="J13" s="5"/>
      <c r="K13" s="5"/>
      <c r="L13" s="5"/>
      <c r="M13" s="5">
        <v>45327</v>
      </c>
      <c r="N13" s="5">
        <v>45328</v>
      </c>
      <c r="O13" s="5">
        <v>45329</v>
      </c>
      <c r="P13" s="5">
        <v>45330</v>
      </c>
      <c r="Q13" s="5">
        <v>45331</v>
      </c>
      <c r="R13" s="5">
        <v>45332</v>
      </c>
      <c r="S13" s="5">
        <v>45333</v>
      </c>
      <c r="T13" s="5">
        <v>45334</v>
      </c>
      <c r="U13" s="5">
        <v>45335</v>
      </c>
      <c r="V13" s="5">
        <v>45336</v>
      </c>
      <c r="W13" s="5">
        <v>45337</v>
      </c>
      <c r="X13" s="5">
        <v>45338</v>
      </c>
      <c r="Y13" s="5">
        <v>45339</v>
      </c>
      <c r="Z13" s="5">
        <v>45340</v>
      </c>
      <c r="AA13" s="5">
        <v>45341</v>
      </c>
      <c r="AB13" s="98" t="s">
        <v>99</v>
      </c>
      <c r="AC13" s="98" t="s">
        <v>99</v>
      </c>
      <c r="AD13" s="320" t="s">
        <v>0</v>
      </c>
      <c r="AE13" s="321"/>
      <c r="AF13" s="322"/>
    </row>
    <row r="14" spans="2:32" ht="42" customHeight="1" x14ac:dyDescent="0.45">
      <c r="B14" s="340"/>
      <c r="C14" s="343"/>
      <c r="D14" s="343"/>
      <c r="E14" s="346"/>
      <c r="F14" s="57" t="s">
        <v>66</v>
      </c>
      <c r="G14" s="138" t="str">
        <f>IF(G13="gg/mm","",(IF(G13="","",G13)))</f>
        <v/>
      </c>
      <c r="H14" s="138" t="str">
        <f t="shared" ref="H14:AA14" si="0">IF(H13="gg/mm","",(IF(H13="","",H13)))</f>
        <v/>
      </c>
      <c r="I14" s="138" t="str">
        <f t="shared" si="0"/>
        <v/>
      </c>
      <c r="J14" s="138" t="str">
        <f t="shared" si="0"/>
        <v/>
      </c>
      <c r="K14" s="138" t="str">
        <f t="shared" si="0"/>
        <v/>
      </c>
      <c r="L14" s="138" t="str">
        <f t="shared" si="0"/>
        <v/>
      </c>
      <c r="M14" s="138">
        <f t="shared" si="0"/>
        <v>45327</v>
      </c>
      <c r="N14" s="138">
        <f t="shared" si="0"/>
        <v>45328</v>
      </c>
      <c r="O14" s="138">
        <f t="shared" si="0"/>
        <v>45329</v>
      </c>
      <c r="P14" s="138">
        <f t="shared" si="0"/>
        <v>45330</v>
      </c>
      <c r="Q14" s="138">
        <f t="shared" si="0"/>
        <v>45331</v>
      </c>
      <c r="R14" s="138">
        <f t="shared" si="0"/>
        <v>45332</v>
      </c>
      <c r="S14" s="138">
        <f t="shared" si="0"/>
        <v>45333</v>
      </c>
      <c r="T14" s="138">
        <f t="shared" si="0"/>
        <v>45334</v>
      </c>
      <c r="U14" s="138">
        <f t="shared" si="0"/>
        <v>45335</v>
      </c>
      <c r="V14" s="138">
        <f t="shared" si="0"/>
        <v>45336</v>
      </c>
      <c r="W14" s="138">
        <f t="shared" si="0"/>
        <v>45337</v>
      </c>
      <c r="X14" s="138">
        <f t="shared" si="0"/>
        <v>45338</v>
      </c>
      <c r="Y14" s="138">
        <f t="shared" si="0"/>
        <v>45339</v>
      </c>
      <c r="Z14" s="138">
        <f t="shared" si="0"/>
        <v>45340</v>
      </c>
      <c r="AA14" s="138">
        <f t="shared" si="0"/>
        <v>45341</v>
      </c>
      <c r="AB14" s="138" t="str">
        <f t="shared" ref="AB14" si="1">IF(AB13="gg/mm","",(IF(AB13="","",AB13)))</f>
        <v/>
      </c>
      <c r="AC14" s="138" t="str">
        <f t="shared" ref="AC14" si="2">IF(AC13="gg/mm","",(IF(AC13="","",AC13)))</f>
        <v/>
      </c>
      <c r="AD14" s="323" t="s">
        <v>73</v>
      </c>
      <c r="AE14" s="324"/>
      <c r="AF14" s="325"/>
    </row>
    <row r="15" spans="2:32" ht="42" customHeight="1" thickBot="1" x14ac:dyDescent="0.5">
      <c r="B15" s="340"/>
      <c r="C15" s="343"/>
      <c r="D15" s="343"/>
      <c r="E15" s="346"/>
      <c r="F15" s="57" t="s">
        <v>67</v>
      </c>
      <c r="G15" s="67"/>
      <c r="H15" s="67"/>
      <c r="I15" s="67"/>
      <c r="J15" s="67"/>
      <c r="K15" s="67"/>
      <c r="L15" s="67"/>
      <c r="M15" s="67" t="s">
        <v>49</v>
      </c>
      <c r="N15" s="67" t="s">
        <v>49</v>
      </c>
      <c r="O15" s="67" t="s">
        <v>49</v>
      </c>
      <c r="P15" s="67" t="s">
        <v>49</v>
      </c>
      <c r="Q15" s="67" t="s">
        <v>49</v>
      </c>
      <c r="R15" s="67" t="s">
        <v>49</v>
      </c>
      <c r="S15" s="67" t="s">
        <v>50</v>
      </c>
      <c r="T15" s="67" t="s">
        <v>49</v>
      </c>
      <c r="U15" s="67" t="s">
        <v>49</v>
      </c>
      <c r="V15" s="67" t="s">
        <v>49</v>
      </c>
      <c r="W15" s="67" t="s">
        <v>49</v>
      </c>
      <c r="X15" s="67" t="s">
        <v>49</v>
      </c>
      <c r="Y15" s="67" t="s">
        <v>49</v>
      </c>
      <c r="Z15" s="67" t="s">
        <v>50</v>
      </c>
      <c r="AA15" s="67" t="s">
        <v>49</v>
      </c>
      <c r="AB15" s="67"/>
      <c r="AC15" s="67"/>
      <c r="AD15" s="326"/>
      <c r="AE15" s="327"/>
      <c r="AF15" s="328"/>
    </row>
    <row r="16" spans="2:32" ht="47.25" customHeight="1" thickBot="1" x14ac:dyDescent="0.5">
      <c r="B16" s="341"/>
      <c r="C16" s="344"/>
      <c r="D16" s="344"/>
      <c r="E16" s="347"/>
      <c r="F16" s="66" t="s">
        <v>68</v>
      </c>
      <c r="G16" s="89" t="s">
        <v>72</v>
      </c>
      <c r="H16" s="89" t="s">
        <v>72</v>
      </c>
      <c r="I16" s="89" t="s">
        <v>72</v>
      </c>
      <c r="J16" s="89" t="s">
        <v>72</v>
      </c>
      <c r="K16" s="89" t="s">
        <v>72</v>
      </c>
      <c r="L16" s="89" t="s">
        <v>72</v>
      </c>
      <c r="M16" s="89" t="s">
        <v>72</v>
      </c>
      <c r="N16" s="89" t="s">
        <v>72</v>
      </c>
      <c r="O16" s="89" t="s">
        <v>72</v>
      </c>
      <c r="P16" s="89" t="s">
        <v>72</v>
      </c>
      <c r="Q16" s="89" t="s">
        <v>72</v>
      </c>
      <c r="R16" s="89" t="s">
        <v>72</v>
      </c>
      <c r="S16" s="89" t="s">
        <v>72</v>
      </c>
      <c r="T16" s="89" t="s">
        <v>72</v>
      </c>
      <c r="U16" s="89" t="s">
        <v>72</v>
      </c>
      <c r="V16" s="89" t="s">
        <v>72</v>
      </c>
      <c r="W16" s="89" t="s">
        <v>72</v>
      </c>
      <c r="X16" s="89" t="s">
        <v>72</v>
      </c>
      <c r="Y16" s="89" t="s">
        <v>72</v>
      </c>
      <c r="Z16" s="89" t="s">
        <v>72</v>
      </c>
      <c r="AA16" s="89" t="s">
        <v>72</v>
      </c>
      <c r="AB16" s="89" t="s">
        <v>72</v>
      </c>
      <c r="AC16" s="89" t="s">
        <v>72</v>
      </c>
      <c r="AD16" s="26" t="s">
        <v>2</v>
      </c>
      <c r="AE16" s="27" t="s">
        <v>1</v>
      </c>
      <c r="AF16" s="28"/>
    </row>
    <row r="17" spans="2:32" ht="47.25" customHeight="1" x14ac:dyDescent="0.45">
      <c r="B17" s="337"/>
      <c r="C17" s="338"/>
      <c r="D17" s="338"/>
      <c r="E17" s="136"/>
      <c r="F17" s="65" t="s">
        <v>55</v>
      </c>
      <c r="G17" s="55">
        <f>IF('Es.IMPOSTA TURNI Open-Lim'!B2&gt;0,'Es.IMPOSTA TURNI Open-Lim'!B2,0)</f>
        <v>0</v>
      </c>
      <c r="H17" s="55">
        <f>IF('Es.IMPOSTA TURNI Open-Lim'!C2&gt;0,'Es.IMPOSTA TURNI Open-Lim'!C2,0)</f>
        <v>0</v>
      </c>
      <c r="I17" s="55">
        <f>IF('Es.IMPOSTA TURNI Open-Lim'!D2&gt;0,'Es.IMPOSTA TURNI Open-Lim'!D2,0)</f>
        <v>0</v>
      </c>
      <c r="J17" s="55">
        <f>IF('Es.IMPOSTA TURNI Open-Lim'!E2&gt;0,'Es.IMPOSTA TURNI Open-Lim'!E2,0)</f>
        <v>0</v>
      </c>
      <c r="K17" s="55">
        <f>IF('Es.IMPOSTA TURNI Open-Lim'!F2&gt;0,'Es.IMPOSTA TURNI Open-Lim'!F2,0)</f>
        <v>0</v>
      </c>
      <c r="L17" s="55">
        <f>IF('Es.IMPOSTA TURNI Open-Lim'!G2&gt;0,'Es.IMPOSTA TURNI Open-Lim'!G2,0)</f>
        <v>0</v>
      </c>
      <c r="M17" s="55">
        <f>IF('Es.IMPOSTA TURNI Open-Lim'!H2&gt;0,'Es.IMPOSTA TURNI Open-Lim'!H2,0)</f>
        <v>6</v>
      </c>
      <c r="N17" s="55">
        <f>IF('Es.IMPOSTA TURNI Open-Lim'!I2&gt;0,'Es.IMPOSTA TURNI Open-Lim'!I2,0)</f>
        <v>10</v>
      </c>
      <c r="O17" s="55">
        <f>IF('Es.IMPOSTA TURNI Open-Lim'!J2&gt;0,'Es.IMPOSTA TURNI Open-Lim'!J2,0)</f>
        <v>13</v>
      </c>
      <c r="P17" s="55">
        <f>IF('Es.IMPOSTA TURNI Open-Lim'!K2&gt;0,'Es.IMPOSTA TURNI Open-Lim'!K2,0)</f>
        <v>16</v>
      </c>
      <c r="Q17" s="55">
        <f>IF('Es.IMPOSTA TURNI Open-Lim'!L2&gt;0,'Es.IMPOSTA TURNI Open-Lim'!L2,0)</f>
        <v>16</v>
      </c>
      <c r="R17" s="55">
        <f>IF('Es.IMPOSTA TURNI Open-Lim'!M2&gt;0,'Es.IMPOSTA TURNI Open-Lim'!M2,0)</f>
        <v>15</v>
      </c>
      <c r="S17" s="55">
        <f>IF('Es.IMPOSTA TURNI Open-Lim'!N2&gt;0,'Es.IMPOSTA TURNI Open-Lim'!N2,0)</f>
        <v>18</v>
      </c>
      <c r="T17" s="55">
        <f>IF('Es.IMPOSTA TURNI Open-Lim'!O2&gt;0,'Es.IMPOSTA TURNI Open-Lim'!O2,0)</f>
        <v>11</v>
      </c>
      <c r="U17" s="55">
        <f>IF('Es.IMPOSTA TURNI Open-Lim'!P2&gt;0,'Es.IMPOSTA TURNI Open-Lim'!P2,0)</f>
        <v>20</v>
      </c>
      <c r="V17" s="55">
        <f>IF('Es.IMPOSTA TURNI Open-Lim'!Q2&gt;0,'Es.IMPOSTA TURNI Open-Lim'!Q2,0)</f>
        <v>20</v>
      </c>
      <c r="W17" s="55">
        <f>IF('Es.IMPOSTA TURNI Open-Lim'!R2&gt;0,'Es.IMPOSTA TURNI Open-Lim'!R2,0)</f>
        <v>21</v>
      </c>
      <c r="X17" s="55">
        <f>IF('Es.IMPOSTA TURNI Open-Lim'!S2&gt;0,'Es.IMPOSTA TURNI Open-Lim'!S2,0)</f>
        <v>19</v>
      </c>
      <c r="Y17" s="55">
        <f>IF('Es.IMPOSTA TURNI Open-Lim'!T2&gt;0,'Es.IMPOSTA TURNI Open-Lim'!T2,0)</f>
        <v>18</v>
      </c>
      <c r="Z17" s="55">
        <f>IF('Es.IMPOSTA TURNI Open-Lim'!U2&gt;0,'Es.IMPOSTA TURNI Open-Lim'!U2,0)</f>
        <v>10</v>
      </c>
      <c r="AA17" s="55">
        <f>IF('Es.IMPOSTA TURNI Open-Lim'!V2&gt;0,'Es.IMPOSTA TURNI Open-Lim'!V2,0)</f>
        <v>2</v>
      </c>
      <c r="AB17" s="55">
        <f>IF('Es.IMPOSTA TURNI Open-Lim'!W2&gt;0,'Es.IMPOSTA TURNI Open-Lim'!W2,0)</f>
        <v>0</v>
      </c>
      <c r="AC17" s="55">
        <f>IF('Es.IMPOSTA TURNI Open-Lim'!X2&gt;0,'Es.IMPOSTA TURNI Open-Lim'!X2,0)</f>
        <v>0</v>
      </c>
      <c r="AD17" s="103"/>
      <c r="AE17" s="99"/>
      <c r="AF17" s="104"/>
    </row>
    <row r="18" spans="2:32" ht="64.5" customHeight="1" x14ac:dyDescent="0.65">
      <c r="B18" s="41" t="s">
        <v>7</v>
      </c>
      <c r="C18" s="6"/>
      <c r="D18" s="6"/>
      <c r="E18" s="7"/>
      <c r="F18" s="7"/>
      <c r="G18" s="8"/>
      <c r="H18" s="8"/>
      <c r="I18" s="8"/>
      <c r="J18" s="8"/>
      <c r="K18" s="8"/>
      <c r="L18" s="8"/>
      <c r="M18" s="8" t="s">
        <v>62</v>
      </c>
      <c r="N18" s="8" t="s">
        <v>63</v>
      </c>
      <c r="O18" s="8" t="s">
        <v>78</v>
      </c>
      <c r="P18" s="8" t="s">
        <v>79</v>
      </c>
      <c r="Q18" s="8" t="s">
        <v>80</v>
      </c>
      <c r="R18" s="8" t="s">
        <v>81</v>
      </c>
      <c r="S18" s="8" t="s">
        <v>82</v>
      </c>
      <c r="T18" s="9" t="s">
        <v>11</v>
      </c>
      <c r="U18" s="9" t="s">
        <v>12</v>
      </c>
      <c r="V18" s="9" t="s">
        <v>9</v>
      </c>
      <c r="W18" s="9" t="s">
        <v>10</v>
      </c>
      <c r="X18" s="9" t="s">
        <v>17</v>
      </c>
      <c r="Y18" s="9" t="s">
        <v>14</v>
      </c>
      <c r="Z18" s="9" t="s">
        <v>15</v>
      </c>
      <c r="AA18" s="10" t="s">
        <v>13</v>
      </c>
      <c r="AB18" s="35"/>
      <c r="AC18" s="36"/>
      <c r="AD18" s="105"/>
      <c r="AE18" s="48"/>
      <c r="AF18" s="45"/>
    </row>
    <row r="19" spans="2:32" s="3" customFormat="1" ht="32.25" customHeight="1" thickBot="1" x14ac:dyDescent="0.55000000000000004">
      <c r="B19" s="11"/>
      <c r="C19" s="12">
        <v>117</v>
      </c>
      <c r="D19" s="140">
        <f>IF(C19&gt;0,C19-AD19-1,0)</f>
        <v>0</v>
      </c>
      <c r="E19" s="13">
        <v>2</v>
      </c>
      <c r="F19" s="23">
        <f>E19/C19</f>
        <v>1.7094017094017096E-2</v>
      </c>
      <c r="G19" s="14"/>
      <c r="H19" s="14"/>
      <c r="I19" s="14"/>
      <c r="J19" s="14"/>
      <c r="K19" s="14"/>
      <c r="L19" s="14"/>
      <c r="M19" s="14">
        <v>3</v>
      </c>
      <c r="N19" s="14">
        <v>7</v>
      </c>
      <c r="O19" s="14">
        <v>9</v>
      </c>
      <c r="P19" s="14">
        <v>9</v>
      </c>
      <c r="Q19" s="14">
        <v>12</v>
      </c>
      <c r="R19" s="14">
        <v>12</v>
      </c>
      <c r="S19" s="14">
        <v>12</v>
      </c>
      <c r="T19" s="14">
        <v>7</v>
      </c>
      <c r="U19" s="14">
        <v>10</v>
      </c>
      <c r="V19" s="14">
        <v>10</v>
      </c>
      <c r="W19" s="14">
        <v>10</v>
      </c>
      <c r="X19" s="14">
        <v>8</v>
      </c>
      <c r="Y19" s="14">
        <v>4</v>
      </c>
      <c r="Z19" s="14">
        <v>2</v>
      </c>
      <c r="AA19" s="15">
        <v>1</v>
      </c>
      <c r="AB19" s="14"/>
      <c r="AC19" s="15"/>
      <c r="AD19" s="106">
        <f>SUM(G19:AC19)</f>
        <v>116</v>
      </c>
      <c r="AE19" s="16"/>
      <c r="AF19" s="43">
        <f>AE19/AD19</f>
        <v>0</v>
      </c>
    </row>
    <row r="20" spans="2:32" ht="64.5" customHeight="1" thickTop="1" x14ac:dyDescent="0.65">
      <c r="B20" s="113" t="s">
        <v>76</v>
      </c>
      <c r="C20" s="6"/>
      <c r="D20" s="6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35"/>
      <c r="U20" s="35"/>
      <c r="V20" s="35"/>
      <c r="W20" s="35"/>
      <c r="X20" s="35"/>
      <c r="Y20" s="35" t="s">
        <v>86</v>
      </c>
      <c r="Z20" s="35" t="s">
        <v>13</v>
      </c>
      <c r="AA20" s="36"/>
      <c r="AB20" s="35"/>
      <c r="AC20" s="36"/>
      <c r="AD20" s="105"/>
      <c r="AE20" s="48"/>
      <c r="AF20" s="45"/>
    </row>
    <row r="21" spans="2:32" s="3" customFormat="1" ht="32.25" customHeight="1" thickBot="1" x14ac:dyDescent="0.55000000000000004">
      <c r="B21" s="11"/>
      <c r="C21" s="12">
        <v>4</v>
      </c>
      <c r="D21" s="140">
        <f>IF(C21&gt;0,C21-AD21-1,0)</f>
        <v>0</v>
      </c>
      <c r="E21" s="13">
        <v>0</v>
      </c>
      <c r="F21" s="23">
        <f>E21/C21</f>
        <v>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>
        <v>2</v>
      </c>
      <c r="Z21" s="14">
        <v>1</v>
      </c>
      <c r="AA21" s="15"/>
      <c r="AB21" s="14"/>
      <c r="AC21" s="15"/>
      <c r="AD21" s="106">
        <f>SUM(G21:AC21)</f>
        <v>3</v>
      </c>
      <c r="AE21" s="16"/>
      <c r="AF21" s="43">
        <f>AE21/AD21</f>
        <v>0</v>
      </c>
    </row>
    <row r="22" spans="2:32" ht="64.5" customHeight="1" thickTop="1" x14ac:dyDescent="0.65">
      <c r="B22" s="113" t="s">
        <v>77</v>
      </c>
      <c r="C22" s="6"/>
      <c r="D22" s="6"/>
      <c r="E22" s="7"/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35"/>
      <c r="U22" s="35"/>
      <c r="V22" s="35"/>
      <c r="W22" s="35"/>
      <c r="X22" s="35" t="s">
        <v>16</v>
      </c>
      <c r="Y22" s="35" t="s">
        <v>86</v>
      </c>
      <c r="Z22" s="35" t="s">
        <v>13</v>
      </c>
      <c r="AA22" s="36"/>
      <c r="AB22" s="35"/>
      <c r="AC22" s="36"/>
      <c r="AD22" s="105"/>
      <c r="AE22" s="48"/>
      <c r="AF22" s="45"/>
    </row>
    <row r="23" spans="2:32" s="3" customFormat="1" ht="32.25" customHeight="1" thickBot="1" x14ac:dyDescent="0.55000000000000004">
      <c r="B23" s="11"/>
      <c r="C23" s="12">
        <v>6</v>
      </c>
      <c r="D23" s="140">
        <f>IF(C23&gt;0,C23-AD23-1,0)</f>
        <v>0</v>
      </c>
      <c r="E23" s="13">
        <v>0</v>
      </c>
      <c r="F23" s="23">
        <f>E23/C23</f>
        <v>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>
        <v>2</v>
      </c>
      <c r="Y23" s="14">
        <v>2</v>
      </c>
      <c r="Z23" s="14">
        <v>1</v>
      </c>
      <c r="AA23" s="15"/>
      <c r="AB23" s="14"/>
      <c r="AC23" s="15"/>
      <c r="AD23" s="106">
        <f>SUM(G23:AC23)</f>
        <v>5</v>
      </c>
      <c r="AE23" s="16"/>
      <c r="AF23" s="43">
        <f>AE23/AD23</f>
        <v>0</v>
      </c>
    </row>
    <row r="24" spans="2:32" ht="64.5" hidden="1" customHeight="1" thickTop="1" x14ac:dyDescent="0.65">
      <c r="B24" s="113" t="s">
        <v>74</v>
      </c>
      <c r="C24" s="6"/>
      <c r="D24" s="6"/>
      <c r="E24" s="7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35"/>
      <c r="U24" s="35"/>
      <c r="V24" s="35"/>
      <c r="W24" s="35"/>
      <c r="X24" s="35"/>
      <c r="Y24" s="35"/>
      <c r="Z24" s="35"/>
      <c r="AA24" s="36"/>
      <c r="AB24" s="35"/>
      <c r="AC24" s="36"/>
      <c r="AD24" s="105"/>
      <c r="AE24" s="48"/>
      <c r="AF24" s="45"/>
    </row>
    <row r="25" spans="2:32" s="3" customFormat="1" ht="32.25" hidden="1" customHeight="1" thickBot="1" x14ac:dyDescent="0.55000000000000004">
      <c r="B25" s="11"/>
      <c r="C25" s="12">
        <v>0</v>
      </c>
      <c r="D25" s="140">
        <f>IF(C25&gt;0,C25-AD25-1,0)</f>
        <v>0</v>
      </c>
      <c r="E25" s="13">
        <v>0</v>
      </c>
      <c r="F25" s="23" t="e">
        <f>E25/C25</f>
        <v>#DIV/0!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5"/>
      <c r="AB25" s="14"/>
      <c r="AC25" s="15"/>
      <c r="AD25" s="106">
        <f>SUM(G25:AC25)</f>
        <v>0</v>
      </c>
      <c r="AE25" s="16"/>
      <c r="AF25" s="43" t="e">
        <f>AE25/AD25</f>
        <v>#DIV/0!</v>
      </c>
    </row>
    <row r="26" spans="2:32" ht="64.5" hidden="1" customHeight="1" thickTop="1" x14ac:dyDescent="0.65">
      <c r="B26" s="113" t="s">
        <v>74</v>
      </c>
      <c r="C26" s="6"/>
      <c r="D26" s="6"/>
      <c r="E26" s="7"/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35"/>
      <c r="U26" s="35"/>
      <c r="V26" s="35"/>
      <c r="W26" s="35"/>
      <c r="X26" s="35"/>
      <c r="Y26" s="35"/>
      <c r="Z26" s="35"/>
      <c r="AA26" s="36"/>
      <c r="AB26" s="35"/>
      <c r="AC26" s="36"/>
      <c r="AD26" s="105"/>
      <c r="AE26" s="48"/>
      <c r="AF26" s="45"/>
    </row>
    <row r="27" spans="2:32" s="3" customFormat="1" ht="32.25" hidden="1" customHeight="1" thickBot="1" x14ac:dyDescent="0.55000000000000004">
      <c r="B27" s="11"/>
      <c r="C27" s="12">
        <v>0</v>
      </c>
      <c r="D27" s="140">
        <f>IF(C27&gt;0,C27-AD27-1,0)</f>
        <v>0</v>
      </c>
      <c r="E27" s="13">
        <v>0</v>
      </c>
      <c r="F27" s="23" t="e">
        <f>E27/C27</f>
        <v>#DIV/0!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5"/>
      <c r="AB27" s="14"/>
      <c r="AC27" s="15"/>
      <c r="AD27" s="106">
        <f>SUM(G27:AC27)</f>
        <v>0</v>
      </c>
      <c r="AE27" s="16"/>
      <c r="AF27" s="43" t="e">
        <f>AE27/AD27</f>
        <v>#DIV/0!</v>
      </c>
    </row>
    <row r="28" spans="2:32" ht="64.5" customHeight="1" thickTop="1" x14ac:dyDescent="0.7">
      <c r="B28" s="21" t="s">
        <v>8</v>
      </c>
      <c r="C28" s="18"/>
      <c r="D28" s="18"/>
      <c r="E28" s="7"/>
      <c r="F28" s="7"/>
      <c r="G28" s="30"/>
      <c r="H28" s="30"/>
      <c r="I28" s="30"/>
      <c r="J28" s="30"/>
      <c r="K28" s="30"/>
      <c r="L28" s="31"/>
      <c r="M28" s="30" t="s">
        <v>23</v>
      </c>
      <c r="N28" s="30" t="s">
        <v>18</v>
      </c>
      <c r="O28" s="30" t="s">
        <v>19</v>
      </c>
      <c r="P28" s="30" t="s">
        <v>24</v>
      </c>
      <c r="Q28" s="30" t="s">
        <v>20</v>
      </c>
      <c r="R28" s="31"/>
      <c r="S28" s="30" t="s">
        <v>21</v>
      </c>
      <c r="T28" s="31" t="s">
        <v>11</v>
      </c>
      <c r="U28" s="30" t="s">
        <v>22</v>
      </c>
      <c r="V28" s="31"/>
      <c r="W28" s="31" t="s">
        <v>10</v>
      </c>
      <c r="X28" s="31" t="s">
        <v>26</v>
      </c>
      <c r="Y28" s="31" t="s">
        <v>14</v>
      </c>
      <c r="Z28" s="31" t="s">
        <v>15</v>
      </c>
      <c r="AA28" s="31" t="s">
        <v>13</v>
      </c>
      <c r="AB28" s="31"/>
      <c r="AC28" s="102"/>
      <c r="AD28" s="107"/>
      <c r="AE28" s="16"/>
      <c r="AF28" s="44"/>
    </row>
    <row r="29" spans="2:32" s="3" customFormat="1" ht="32.25" customHeight="1" thickBot="1" x14ac:dyDescent="0.55000000000000004">
      <c r="B29" s="19"/>
      <c r="C29" s="22">
        <v>60</v>
      </c>
      <c r="D29" s="141">
        <f>IF(C29&gt;0,C29-AD29-1,0)</f>
        <v>0</v>
      </c>
      <c r="E29" s="17">
        <v>1</v>
      </c>
      <c r="F29" s="23">
        <f>E29/C29</f>
        <v>1.6666666666666666E-2</v>
      </c>
      <c r="G29" s="14"/>
      <c r="H29" s="14"/>
      <c r="I29" s="14"/>
      <c r="J29" s="14"/>
      <c r="K29" s="14"/>
      <c r="L29" s="14"/>
      <c r="M29" s="14">
        <v>3</v>
      </c>
      <c r="N29" s="14">
        <v>3</v>
      </c>
      <c r="O29" s="14">
        <v>4</v>
      </c>
      <c r="P29" s="14">
        <v>7</v>
      </c>
      <c r="Q29" s="14">
        <v>4</v>
      </c>
      <c r="R29" s="14">
        <v>3</v>
      </c>
      <c r="S29" s="14">
        <v>6</v>
      </c>
      <c r="T29" s="14">
        <v>4</v>
      </c>
      <c r="U29" s="14">
        <v>8</v>
      </c>
      <c r="V29" s="14"/>
      <c r="W29" s="14">
        <v>5</v>
      </c>
      <c r="X29" s="14">
        <v>5</v>
      </c>
      <c r="Y29" s="14">
        <v>4</v>
      </c>
      <c r="Z29" s="14">
        <v>2</v>
      </c>
      <c r="AA29" s="14">
        <v>1</v>
      </c>
      <c r="AB29" s="14"/>
      <c r="AC29" s="15"/>
      <c r="AD29" s="106">
        <f>SUM(G29:AC29)</f>
        <v>59</v>
      </c>
      <c r="AE29" s="16"/>
      <c r="AF29" s="43">
        <f>AE29/AD29</f>
        <v>0</v>
      </c>
    </row>
    <row r="30" spans="2:32" ht="64.5" customHeight="1" thickTop="1" x14ac:dyDescent="0.65">
      <c r="B30" s="114" t="s">
        <v>77</v>
      </c>
      <c r="C30" s="18"/>
      <c r="D30" s="18"/>
      <c r="E30" s="7"/>
      <c r="F30" s="7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 t="s">
        <v>86</v>
      </c>
      <c r="Z30" s="31" t="s">
        <v>13</v>
      </c>
      <c r="AA30" s="31"/>
      <c r="AB30" s="31"/>
      <c r="AC30" s="31"/>
      <c r="AD30" s="105"/>
      <c r="AE30" s="48"/>
      <c r="AF30" s="45"/>
    </row>
    <row r="31" spans="2:32" s="3" customFormat="1" ht="32.25" customHeight="1" thickBot="1" x14ac:dyDescent="0.55000000000000004">
      <c r="B31" s="19"/>
      <c r="C31" s="20">
        <v>4</v>
      </c>
      <c r="D31" s="142">
        <f>IF(C31&gt;0,C31-AD31-1,0)</f>
        <v>0</v>
      </c>
      <c r="E31" s="13">
        <v>0</v>
      </c>
      <c r="F31" s="23">
        <f>E31/C31</f>
        <v>0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>
        <v>2</v>
      </c>
      <c r="Z31" s="14">
        <v>1</v>
      </c>
      <c r="AA31" s="15"/>
      <c r="AB31" s="14"/>
      <c r="AC31" s="15"/>
      <c r="AD31" s="106">
        <f>SUM(G31:AC31)</f>
        <v>3</v>
      </c>
      <c r="AE31" s="16"/>
      <c r="AF31" s="43">
        <f>AE31/AD31</f>
        <v>0</v>
      </c>
    </row>
    <row r="32" spans="2:32" ht="64.5" hidden="1" customHeight="1" thickTop="1" x14ac:dyDescent="0.65">
      <c r="B32" s="114" t="s">
        <v>74</v>
      </c>
      <c r="C32" s="18"/>
      <c r="D32" s="18"/>
      <c r="E32" s="7"/>
      <c r="F32" s="7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105"/>
      <c r="AE32" s="48"/>
      <c r="AF32" s="45"/>
    </row>
    <row r="33" spans="2:32" s="3" customFormat="1" ht="32.25" hidden="1" customHeight="1" thickBot="1" x14ac:dyDescent="0.55000000000000004">
      <c r="B33" s="19"/>
      <c r="C33" s="20">
        <v>0</v>
      </c>
      <c r="D33" s="142">
        <f>IF(C33&gt;0,C33-AD33-1,0)</f>
        <v>0</v>
      </c>
      <c r="E33" s="13">
        <v>0</v>
      </c>
      <c r="F33" s="23" t="e">
        <f>E33/C33</f>
        <v>#DIV/0!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  <c r="AB33" s="14"/>
      <c r="AC33" s="15"/>
      <c r="AD33" s="106">
        <f>SUM(G33:AC33)</f>
        <v>0</v>
      </c>
      <c r="AE33" s="16"/>
      <c r="AF33" s="43" t="e">
        <f>AE33/AD33</f>
        <v>#DIV/0!</v>
      </c>
    </row>
    <row r="34" spans="2:32" ht="64.5" hidden="1" customHeight="1" thickTop="1" x14ac:dyDescent="0.65">
      <c r="B34" s="114" t="s">
        <v>74</v>
      </c>
      <c r="C34" s="18"/>
      <c r="D34" s="18"/>
      <c r="E34" s="7"/>
      <c r="F34" s="7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105"/>
      <c r="AE34" s="48"/>
      <c r="AF34" s="45"/>
    </row>
    <row r="35" spans="2:32" s="3" customFormat="1" ht="32.25" hidden="1" customHeight="1" thickBot="1" x14ac:dyDescent="0.55000000000000004">
      <c r="B35" s="19"/>
      <c r="C35" s="20">
        <v>0</v>
      </c>
      <c r="D35" s="142">
        <f>IF(C35&gt;0,C35-AD35-1,0)</f>
        <v>0</v>
      </c>
      <c r="E35" s="13">
        <v>0</v>
      </c>
      <c r="F35" s="23" t="e">
        <f>E35/C35</f>
        <v>#DIV/0!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5"/>
      <c r="AB35" s="14"/>
      <c r="AC35" s="15"/>
      <c r="AD35" s="106">
        <f>SUM(G35:AC35)</f>
        <v>0</v>
      </c>
      <c r="AE35" s="16"/>
      <c r="AF35" s="43" t="e">
        <f>AE35/AD35</f>
        <v>#DIV/0!</v>
      </c>
    </row>
    <row r="36" spans="2:32" ht="64.5" hidden="1" customHeight="1" thickTop="1" x14ac:dyDescent="0.65">
      <c r="B36" s="114" t="s">
        <v>74</v>
      </c>
      <c r="C36" s="18"/>
      <c r="D36" s="18"/>
      <c r="E36" s="7"/>
      <c r="F36" s="7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05"/>
      <c r="AE36" s="48"/>
      <c r="AF36" s="45"/>
    </row>
    <row r="37" spans="2:32" s="3" customFormat="1" ht="32.25" hidden="1" customHeight="1" thickBot="1" x14ac:dyDescent="0.55000000000000004">
      <c r="B37" s="19"/>
      <c r="C37" s="20">
        <v>0</v>
      </c>
      <c r="D37" s="142">
        <f>IF(C37&gt;0,C37-AD37-1,0)</f>
        <v>0</v>
      </c>
      <c r="E37" s="13">
        <v>0</v>
      </c>
      <c r="F37" s="23" t="e">
        <f>E37/C37</f>
        <v>#DIV/0!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5"/>
      <c r="AB37" s="14"/>
      <c r="AC37" s="15"/>
      <c r="AD37" s="106">
        <f>SUM(G37:AC37)</f>
        <v>0</v>
      </c>
      <c r="AE37" s="16"/>
      <c r="AF37" s="43" t="e">
        <f>AE37/AD37</f>
        <v>#DIV/0!</v>
      </c>
    </row>
    <row r="38" spans="2:32" ht="64.5" customHeight="1" thickTop="1" x14ac:dyDescent="0.65">
      <c r="B38" s="41" t="s">
        <v>83</v>
      </c>
      <c r="C38" s="6"/>
      <c r="D38" s="6"/>
      <c r="E38" s="7"/>
      <c r="F38" s="7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 t="s">
        <v>17</v>
      </c>
      <c r="W38" s="35"/>
      <c r="X38" s="35" t="s">
        <v>14</v>
      </c>
      <c r="Y38" s="35" t="s">
        <v>15</v>
      </c>
      <c r="Z38" s="35" t="s">
        <v>13</v>
      </c>
      <c r="AA38" s="35"/>
      <c r="AB38" s="35"/>
      <c r="AC38" s="35"/>
      <c r="AD38" s="105"/>
      <c r="AE38" s="48"/>
      <c r="AF38" s="45"/>
    </row>
    <row r="39" spans="2:32" s="3" customFormat="1" ht="32.25" customHeight="1" thickBot="1" x14ac:dyDescent="0.55000000000000004">
      <c r="B39" s="11"/>
      <c r="C39" s="12">
        <v>16</v>
      </c>
      <c r="D39" s="140">
        <f>IF(C39&gt;0,C39-AD39-1,0)</f>
        <v>0</v>
      </c>
      <c r="E39" s="13">
        <v>0</v>
      </c>
      <c r="F39" s="23">
        <f>E39/C39</f>
        <v>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>
        <v>8</v>
      </c>
      <c r="W39" s="14"/>
      <c r="X39" s="14">
        <v>4</v>
      </c>
      <c r="Y39" s="14">
        <v>2</v>
      </c>
      <c r="Z39" s="14">
        <v>1</v>
      </c>
      <c r="AA39" s="15"/>
      <c r="AB39" s="14"/>
      <c r="AC39" s="15"/>
      <c r="AD39" s="106">
        <f>SUM(G39:AC39)</f>
        <v>15</v>
      </c>
      <c r="AE39" s="16"/>
      <c r="AF39" s="43">
        <f>AE39/AD39</f>
        <v>0</v>
      </c>
    </row>
    <row r="40" spans="2:32" ht="64.5" customHeight="1" thickTop="1" x14ac:dyDescent="0.65">
      <c r="B40" s="116" t="s">
        <v>84</v>
      </c>
      <c r="C40" s="18"/>
      <c r="D40" s="18"/>
      <c r="E40" s="7"/>
      <c r="F40" s="7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 t="s">
        <v>14</v>
      </c>
      <c r="V40" s="31"/>
      <c r="W40" s="31" t="s">
        <v>15</v>
      </c>
      <c r="X40" s="31"/>
      <c r="Y40" s="31"/>
      <c r="Z40" s="31" t="s">
        <v>13</v>
      </c>
      <c r="AA40" s="31"/>
      <c r="AB40" s="31"/>
      <c r="AC40" s="31"/>
      <c r="AD40" s="105"/>
      <c r="AE40" s="48"/>
      <c r="AF40" s="45"/>
    </row>
    <row r="41" spans="2:32" s="3" customFormat="1" ht="32.25" customHeight="1" thickBot="1" x14ac:dyDescent="0.55000000000000004">
      <c r="B41" s="19"/>
      <c r="C41" s="20">
        <v>8</v>
      </c>
      <c r="D41" s="142">
        <f>IF(C41&gt;0,C41-AD41-1,0)</f>
        <v>0</v>
      </c>
      <c r="E41" s="13">
        <v>0</v>
      </c>
      <c r="F41" s="23">
        <f>E41/C41</f>
        <v>0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2</v>
      </c>
      <c r="V41" s="14">
        <v>2</v>
      </c>
      <c r="W41" s="14">
        <v>2</v>
      </c>
      <c r="X41" s="14"/>
      <c r="Y41" s="14"/>
      <c r="Z41" s="14">
        <v>1</v>
      </c>
      <c r="AA41" s="15"/>
      <c r="AB41" s="14"/>
      <c r="AC41" s="15"/>
      <c r="AD41" s="106">
        <f>SUM(G41:AC41)</f>
        <v>7</v>
      </c>
      <c r="AE41" s="16"/>
      <c r="AF41" s="43">
        <f>AE41/AD41</f>
        <v>0</v>
      </c>
    </row>
    <row r="42" spans="2:32" ht="64.5" customHeight="1" thickTop="1" x14ac:dyDescent="0.65">
      <c r="B42" s="120" t="s">
        <v>85</v>
      </c>
      <c r="C42" s="117"/>
      <c r="D42" s="117"/>
      <c r="E42" s="7"/>
      <c r="F42" s="7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2"/>
      <c r="U42" s="122"/>
      <c r="V42" s="121"/>
      <c r="W42" s="121" t="s">
        <v>14</v>
      </c>
      <c r="X42" s="122"/>
      <c r="Y42" s="121" t="s">
        <v>86</v>
      </c>
      <c r="Z42" s="122" t="s">
        <v>13</v>
      </c>
      <c r="AA42" s="123"/>
      <c r="AB42" s="122"/>
      <c r="AC42" s="123"/>
      <c r="AD42" s="105"/>
      <c r="AE42" s="48"/>
      <c r="AF42" s="45"/>
    </row>
    <row r="43" spans="2:32" s="3" customFormat="1" ht="32.25" customHeight="1" thickBot="1" x14ac:dyDescent="0.55000000000000004">
      <c r="B43" s="118"/>
      <c r="C43" s="119">
        <v>8</v>
      </c>
      <c r="D43" s="143">
        <f>IF(C43&gt;0,C43-AD43-1,0)</f>
        <v>0</v>
      </c>
      <c r="E43" s="13">
        <v>0</v>
      </c>
      <c r="F43" s="23">
        <f>E43/C43</f>
        <v>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>
        <v>4</v>
      </c>
      <c r="X43" s="14"/>
      <c r="Y43" s="14">
        <v>2</v>
      </c>
      <c r="Z43" s="14">
        <v>1</v>
      </c>
      <c r="AA43" s="15"/>
      <c r="AB43" s="14"/>
      <c r="AC43" s="15"/>
      <c r="AD43" s="106">
        <f>SUM(G43:AC43)</f>
        <v>7</v>
      </c>
      <c r="AE43" s="16"/>
      <c r="AF43" s="43">
        <f>AE43/AD43</f>
        <v>0</v>
      </c>
    </row>
    <row r="44" spans="2:32" s="3" customFormat="1" ht="57" customHeight="1" thickTop="1" thickBot="1" x14ac:dyDescent="0.7">
      <c r="B44" s="29" t="s">
        <v>3</v>
      </c>
      <c r="C44" s="24">
        <f>SUM(C19:C43,)</f>
        <v>223</v>
      </c>
      <c r="D44" s="24">
        <f>SUM(D19:D43)</f>
        <v>0</v>
      </c>
      <c r="E44" s="32">
        <f>SUM(E19,E29)</f>
        <v>3</v>
      </c>
      <c r="F44" s="42">
        <f>E44/C44</f>
        <v>1.3452914798206279E-2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5"/>
      <c r="W44" s="84"/>
      <c r="X44" s="86"/>
      <c r="Y44" s="87"/>
      <c r="Z44" s="88"/>
      <c r="AA44" s="85"/>
      <c r="AB44" s="88"/>
      <c r="AC44" s="85"/>
      <c r="AD44" s="108"/>
      <c r="AE44" s="81"/>
      <c r="AF44" s="109"/>
    </row>
    <row r="45" spans="2:32" ht="42" customHeight="1" thickBot="1" x14ac:dyDescent="0.5">
      <c r="B45" s="348" t="s">
        <v>59</v>
      </c>
      <c r="C45" s="349"/>
      <c r="D45" s="349"/>
      <c r="E45" s="349"/>
      <c r="F45" s="350"/>
      <c r="G45" s="25">
        <f>SUM(G19,G21,G23,G25,G27,G29,G31,G33,G35,G37,G39,G41,G43)</f>
        <v>0</v>
      </c>
      <c r="H45" s="25">
        <f t="shared" ref="H45:AC45" si="3">SUM(H19,H21,H23,H25,H27,H29,H31,H33,H35,H37,H39,H41,H43)</f>
        <v>0</v>
      </c>
      <c r="I45" s="25">
        <f t="shared" si="3"/>
        <v>0</v>
      </c>
      <c r="J45" s="25">
        <f t="shared" si="3"/>
        <v>0</v>
      </c>
      <c r="K45" s="25">
        <f t="shared" si="3"/>
        <v>0</v>
      </c>
      <c r="L45" s="25">
        <f t="shared" si="3"/>
        <v>0</v>
      </c>
      <c r="M45" s="25">
        <f>SUM(M19,M21,M23,M25,M27,M29,M31,M33,M35,M37,M39,M41,M43)</f>
        <v>6</v>
      </c>
      <c r="N45" s="25">
        <f t="shared" ref="N45:R45" si="4">SUM(N19,N21,N23,N25,N27,N29,N31,N33,N35,N37,N39,N41,N43)</f>
        <v>10</v>
      </c>
      <c r="O45" s="25">
        <f t="shared" si="4"/>
        <v>13</v>
      </c>
      <c r="P45" s="25">
        <f t="shared" si="4"/>
        <v>16</v>
      </c>
      <c r="Q45" s="25">
        <f t="shared" si="4"/>
        <v>16</v>
      </c>
      <c r="R45" s="25">
        <f t="shared" si="4"/>
        <v>15</v>
      </c>
      <c r="S45" s="134">
        <f t="shared" si="3"/>
        <v>18</v>
      </c>
      <c r="T45" s="134">
        <f t="shared" si="3"/>
        <v>11</v>
      </c>
      <c r="U45" s="134">
        <f t="shared" si="3"/>
        <v>20</v>
      </c>
      <c r="V45" s="25">
        <f t="shared" si="3"/>
        <v>20</v>
      </c>
      <c r="W45" s="25">
        <f t="shared" si="3"/>
        <v>21</v>
      </c>
      <c r="X45" s="25">
        <f t="shared" si="3"/>
        <v>19</v>
      </c>
      <c r="Y45" s="25">
        <f t="shared" si="3"/>
        <v>18</v>
      </c>
      <c r="Z45" s="25">
        <f t="shared" si="3"/>
        <v>10</v>
      </c>
      <c r="AA45" s="25">
        <f t="shared" si="3"/>
        <v>2</v>
      </c>
      <c r="AB45" s="25">
        <f t="shared" si="3"/>
        <v>0</v>
      </c>
      <c r="AC45" s="25">
        <f t="shared" si="3"/>
        <v>0</v>
      </c>
      <c r="AD45" s="110">
        <f>SUM(G45:AC45)</f>
        <v>215</v>
      </c>
      <c r="AE45" s="111">
        <f>SUM(AE13,AE15,AE17,AE19,AE21,AE23,AE25,AE27,AE29,AE31,AE33,AE35,AE37,AE39,AE41,AE43)</f>
        <v>0</v>
      </c>
      <c r="AF45" s="112">
        <f>AE45/AD45</f>
        <v>0</v>
      </c>
    </row>
    <row r="46" spans="2:32" ht="30.75" customHeight="1" x14ac:dyDescent="0.7">
      <c r="B46" s="33"/>
      <c r="C46" s="33"/>
      <c r="D46" s="33"/>
      <c r="E46" s="33"/>
      <c r="F46" s="33"/>
      <c r="G46" s="33"/>
      <c r="H46" s="33"/>
      <c r="I46" s="33"/>
      <c r="J46" s="131"/>
      <c r="K46" s="131"/>
      <c r="L46" s="131"/>
      <c r="M46" s="132" t="s">
        <v>25</v>
      </c>
      <c r="N46" s="131"/>
      <c r="O46" s="131"/>
      <c r="P46" s="131"/>
      <c r="Q46" s="131"/>
      <c r="R46" s="131"/>
      <c r="S46" s="133"/>
      <c r="T46" s="133"/>
      <c r="U46" s="133"/>
      <c r="V46" s="34"/>
      <c r="W46" s="329" t="s">
        <v>6</v>
      </c>
      <c r="X46" s="330"/>
      <c r="Y46" s="331"/>
    </row>
    <row r="47" spans="2:32" ht="29.25" customHeight="1" thickBot="1" x14ac:dyDescent="0.75">
      <c r="B47" s="37"/>
      <c r="C47" s="38"/>
      <c r="D47" s="38"/>
      <c r="E47" s="33"/>
      <c r="F47" s="33"/>
      <c r="G47" s="39"/>
      <c r="H47" s="39"/>
      <c r="I47" s="39"/>
      <c r="K47" s="39"/>
      <c r="L47" s="39"/>
      <c r="M47" s="39"/>
      <c r="N47" s="39"/>
      <c r="O47" s="39"/>
      <c r="P47" s="39"/>
      <c r="Q47" s="39"/>
      <c r="R47" s="39"/>
      <c r="S47" s="133"/>
      <c r="T47" s="133"/>
      <c r="U47" s="133"/>
      <c r="V47" s="34"/>
      <c r="W47" s="332"/>
      <c r="X47" s="333"/>
      <c r="Y47" s="334"/>
    </row>
    <row r="48" spans="2:32" ht="29.25" customHeight="1" x14ac:dyDescent="0.65">
      <c r="B48" s="46"/>
      <c r="C48" s="34"/>
      <c r="D48" s="34"/>
      <c r="E48" s="34"/>
      <c r="F48" s="34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40"/>
      <c r="T48" s="40"/>
      <c r="U48" s="40"/>
      <c r="V48" s="34"/>
      <c r="W48" s="47"/>
      <c r="X48" s="33"/>
    </row>
    <row r="49" spans="2:24" x14ac:dyDescent="0.65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47"/>
      <c r="X49" s="33"/>
    </row>
    <row r="50" spans="2:24" x14ac:dyDescent="0.65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47"/>
      <c r="X50" s="33"/>
    </row>
    <row r="51" spans="2:24" x14ac:dyDescent="0.6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47"/>
      <c r="X51" s="33"/>
    </row>
  </sheetData>
  <sheetProtection sheet="1" objects="1" scenarios="1"/>
  <mergeCells count="15">
    <mergeCell ref="AD14:AF15"/>
    <mergeCell ref="W46:Y47"/>
    <mergeCell ref="O10:AA10"/>
    <mergeCell ref="O11:AA11"/>
    <mergeCell ref="B17:D17"/>
    <mergeCell ref="B13:B16"/>
    <mergeCell ref="C13:C16"/>
    <mergeCell ref="E13:E16"/>
    <mergeCell ref="D13:D16"/>
    <mergeCell ref="B45:F45"/>
    <mergeCell ref="P2:AA2"/>
    <mergeCell ref="P3:Q3"/>
    <mergeCell ref="S5:U5"/>
    <mergeCell ref="S6:U6"/>
    <mergeCell ref="AD13:AF13"/>
  </mergeCells>
  <conditionalFormatting sqref="G15:AC15">
    <cfRule type="cellIs" dxfId="10" priority="12" operator="equal">
      <formula>"festivo"</formula>
    </cfRule>
  </conditionalFormatting>
  <conditionalFormatting sqref="G45:AC45">
    <cfRule type="cellIs" dxfId="9" priority="13" operator="greaterThan">
      <formula>G$17</formula>
    </cfRule>
  </conditionalFormatting>
  <conditionalFormatting sqref="AD19 AD21 AD23 AD25 AD27">
    <cfRule type="cellIs" dxfId="8" priority="5" stopIfTrue="1" operator="lessThan">
      <formula>$C19-1</formula>
    </cfRule>
    <cfRule type="cellIs" dxfId="7" priority="6" stopIfTrue="1" operator="greaterThan">
      <formula>$C19-1</formula>
    </cfRule>
  </conditionalFormatting>
  <conditionalFormatting sqref="AD29 AD31 AD33 AD35 AD37">
    <cfRule type="cellIs" dxfId="6" priority="3" stopIfTrue="1" operator="lessThan">
      <formula>$C29-1</formula>
    </cfRule>
    <cfRule type="cellIs" dxfId="5" priority="4" stopIfTrue="1" operator="greaterThan">
      <formula>$C29-1</formula>
    </cfRule>
  </conditionalFormatting>
  <conditionalFormatting sqref="AD39 AD41 AD43">
    <cfRule type="cellIs" dxfId="4" priority="1" stopIfTrue="1" operator="lessThan">
      <formula>$C39-1</formula>
    </cfRule>
    <cfRule type="cellIs" dxfId="3" priority="2" stopIfTrue="1" operator="greaterThan">
      <formula>$C39-1</formula>
    </cfRule>
  </conditionalFormatting>
  <dataValidations count="7">
    <dataValidation type="whole" allowBlank="1" showInputMessage="1" showErrorMessage="1" sqref="R3" xr:uid="{FA6827ED-8A3C-49AA-AD95-5A51C7B9225A}">
      <formula1>1</formula1>
      <formula2>21</formula2>
    </dataValidation>
    <dataValidation type="list" allowBlank="1" showInputMessage="1" showErrorMessage="1" sqref="AA5:AA6 Y5:Y6" xr:uid="{09632B41-CD64-424A-B06C-309511084E04}">
      <formula1>ORARI</formula1>
    </dataValidation>
    <dataValidation type="list" allowBlank="1" showInputMessage="1" showErrorMessage="1" sqref="Y3" xr:uid="{E0AAA85D-D1EC-4ED3-A9BB-31BF26210863}">
      <formula1>"terra,veloce"</formula1>
    </dataValidation>
    <dataValidation type="list" allowBlank="1" showInputMessage="1" showErrorMessage="1" sqref="R5:S6" xr:uid="{88AF644C-A7B7-4CB6-B64F-1D08DA63063C}">
      <formula1>MATCH_FORMAT</formula1>
    </dataValidation>
    <dataValidation type="list" allowBlank="1" showInputMessage="1" showErrorMessage="1" sqref="W5:W6" xr:uid="{A234AB89-E200-479F-B515-819825E59585}">
      <formula1>"1h, 1h15m,1h30m,2h"</formula1>
    </dataValidation>
    <dataValidation type="list" allowBlank="1" showInputMessage="1" showErrorMessage="1" sqref="AA3" xr:uid="{0F03D00E-75EA-418B-9A15-596EEBAC0AD0}">
      <formula1>"all' aperto, al coperto"</formula1>
    </dataValidation>
    <dataValidation type="list" allowBlank="1" showInputMessage="1" showErrorMessage="1" sqref="G15:AC15" xr:uid="{304B56D2-A247-48F8-A78C-BDA833EA5047}">
      <formula1>"feriale,festivo"</formula1>
    </dataValidation>
  </dataValidations>
  <hyperlinks>
    <hyperlink ref="B29" r:id="rId1" display="Tab U09F" xr:uid="{43D00B7B-8224-49DE-AA8E-EB0994747C02}"/>
    <hyperlink ref="G16" location="'Es.IMPOSTA TURNI Open-Lim'!B6" display="IMPOSTA" xr:uid="{1A72175F-E2B8-4B23-87B2-D9BB5B0F1C1B}"/>
    <hyperlink ref="H16:AC16" location="'Es.IMPOSTA TURNI Open-Lim'!B6" display="IMPOSTA" xr:uid="{1996A56E-8E1E-457A-9A2B-BE9FE380F735}"/>
    <hyperlink ref="M16" location="'Es.IMPOSTA TURNI Open-Lim'!B6" display="IMPOSTA" xr:uid="{B8F86B9F-A5CA-4456-906A-534F1EB2CC12}"/>
    <hyperlink ref="N16:R16" location="'Es.IMPOSTA TURNI Open-Lim'!B6" display="IMPOSTA" xr:uid="{2148C993-9C21-4759-B8C2-23970A585265}"/>
  </hyperlinks>
  <pageMargins left="0.25" right="0.25" top="0.33" bottom="0.24" header="0.3" footer="0.3"/>
  <pageSetup paperSize="9" scale="34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5" name="Button 1">
              <controlPr defaultSize="0" print="0" autoFill="0" autoPict="0" macro="[0]!DATA_2GG_IN_PIU">
                <anchor moveWithCells="1">
                  <from>
                    <xdr:col>30</xdr:col>
                    <xdr:colOff>464820</xdr:colOff>
                    <xdr:row>13</xdr:row>
                    <xdr:rowOff>419100</xdr:rowOff>
                  </from>
                  <to>
                    <xdr:col>31</xdr:col>
                    <xdr:colOff>594360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6" name="Button 2">
              <controlPr defaultSize="0" print="0" autoFill="0" autoPict="0" macro="[0]!DATA_DA_PR">
                <anchor moveWithCells="1">
                  <from>
                    <xdr:col>29</xdr:col>
                    <xdr:colOff>121920</xdr:colOff>
                    <xdr:row>13</xdr:row>
                    <xdr:rowOff>419100</xdr:rowOff>
                  </from>
                  <to>
                    <xdr:col>30</xdr:col>
                    <xdr:colOff>137160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7" name="Button 3">
              <controlPr defaultSize="0" print="0" autoFill="0" autoPict="0" macro="[0]!ADD_CONCLUSIONI_M">
                <anchor moveWithCells="1">
                  <from>
                    <xdr:col>2</xdr:col>
                    <xdr:colOff>175260</xdr:colOff>
                    <xdr:row>17</xdr:row>
                    <xdr:rowOff>99060</xdr:rowOff>
                  </from>
                  <to>
                    <xdr:col>2</xdr:col>
                    <xdr:colOff>1005840</xdr:colOff>
                    <xdr:row>17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0" r:id="rId8" name="Button 4">
              <controlPr defaultSize="0" print="0" autoFill="0" autoPict="0" macro="[0]!TOGLI_CONCLUSIONI_M">
                <anchor moveWithCells="1">
                  <from>
                    <xdr:col>2</xdr:col>
                    <xdr:colOff>175260</xdr:colOff>
                    <xdr:row>17</xdr:row>
                    <xdr:rowOff>457200</xdr:rowOff>
                  </from>
                  <to>
                    <xdr:col>2</xdr:col>
                    <xdr:colOff>1005840</xdr:colOff>
                    <xdr:row>17</xdr:row>
                    <xdr:rowOff>746760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1" r:id="rId9" name="Button 5">
              <controlPr defaultSize="0" print="0" autoFill="0" autoPict="0" macro="[0]!ADD_CONCLUSIONI_F">
                <anchor moveWithCells="1">
                  <from>
                    <xdr:col>2</xdr:col>
                    <xdr:colOff>175260</xdr:colOff>
                    <xdr:row>27</xdr:row>
                    <xdr:rowOff>99060</xdr:rowOff>
                  </from>
                  <to>
                    <xdr:col>2</xdr:col>
                    <xdr:colOff>1005840</xdr:colOff>
                    <xdr:row>27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2" r:id="rId10" name="Button 6">
              <controlPr defaultSize="0" print="0" autoFill="0" autoPict="0" macro="[0]!TOGLI_CONCLUSIONI_F">
                <anchor moveWithCells="1">
                  <from>
                    <xdr:col>2</xdr:col>
                    <xdr:colOff>175260</xdr:colOff>
                    <xdr:row>27</xdr:row>
                    <xdr:rowOff>457200</xdr:rowOff>
                  </from>
                  <to>
                    <xdr:col>2</xdr:col>
                    <xdr:colOff>1005840</xdr:colOff>
                    <xdr:row>27</xdr:row>
                    <xdr:rowOff>746760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8" r:id="rId11" name="Button 32">
              <controlPr defaultSize="0" print="0" autoFill="0" autoPict="0" macro="[0]!CON_DOPPI">
                <anchor moveWithCells="1" sizeWithCells="1">
                  <from>
                    <xdr:col>14</xdr:col>
                    <xdr:colOff>1295400</xdr:colOff>
                    <xdr:row>4</xdr:row>
                    <xdr:rowOff>60960</xdr:rowOff>
                  </from>
                  <to>
                    <xdr:col>15</xdr:col>
                    <xdr:colOff>1280160</xdr:colOff>
                    <xdr:row>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9" r:id="rId12" name="Button 33">
              <controlPr defaultSize="0" print="0" autoFill="0" autoPict="0" macro="[0]!SENZA_DOPPI">
                <anchor moveWithCells="1" sizeWithCells="1">
                  <from>
                    <xdr:col>15</xdr:col>
                    <xdr:colOff>1348740</xdr:colOff>
                    <xdr:row>4</xdr:row>
                    <xdr:rowOff>38100</xdr:rowOff>
                  </from>
                  <to>
                    <xdr:col>16</xdr:col>
                    <xdr:colOff>1325880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7" r:id="rId13" name="Button 41">
              <controlPr defaultSize="0" print="0" autoFill="0" autoPict="0" macro="[0]!CON_DOPPI">
                <anchor moveWithCells="1" sizeWithCells="1">
                  <from>
                    <xdr:col>14</xdr:col>
                    <xdr:colOff>1295400</xdr:colOff>
                    <xdr:row>4</xdr:row>
                    <xdr:rowOff>60960</xdr:rowOff>
                  </from>
                  <to>
                    <xdr:col>15</xdr:col>
                    <xdr:colOff>1280160</xdr:colOff>
                    <xdr:row>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8" r:id="rId14" name="Button 42">
              <controlPr defaultSize="0" print="0" autoFill="0" autoPict="0" macro="[0]!SENZA_DOPPI">
                <anchor moveWithCells="1" sizeWithCells="1">
                  <from>
                    <xdr:col>15</xdr:col>
                    <xdr:colOff>1348740</xdr:colOff>
                    <xdr:row>4</xdr:row>
                    <xdr:rowOff>38100</xdr:rowOff>
                  </from>
                  <to>
                    <xdr:col>16</xdr:col>
                    <xdr:colOff>1325880</xdr:colOff>
                    <xdr:row>5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A643-E6C0-4B13-AFB1-9F8CDC8C1214}">
  <sheetPr codeName="Foglio4">
    <tabColor rgb="FFFFC000"/>
  </sheetPr>
  <dimension ref="A1:X23"/>
  <sheetViews>
    <sheetView topLeftCell="A5" workbookViewId="0">
      <selection activeCell="N23" sqref="N23:V23"/>
    </sheetView>
  </sheetViews>
  <sheetFormatPr defaultColWidth="8.89453125" defaultRowHeight="14.4" x14ac:dyDescent="0.55000000000000004"/>
  <cols>
    <col min="1" max="1" width="15.3125" style="71" customWidth="1"/>
    <col min="2" max="7" width="8.89453125" style="72" hidden="1" customWidth="1"/>
    <col min="8" max="22" width="8.89453125" style="72"/>
    <col min="23" max="16384" width="8.89453125" style="50"/>
  </cols>
  <sheetData>
    <row r="1" spans="1:24" ht="32.1" customHeight="1" x14ac:dyDescent="0.55000000000000004">
      <c r="A1" s="73" t="s">
        <v>70</v>
      </c>
      <c r="B1" s="74">
        <f>'Es. OPEN-LIM'!G45</f>
        <v>0</v>
      </c>
      <c r="C1" s="74">
        <f>'Es. OPEN-LIM'!H45</f>
        <v>0</v>
      </c>
      <c r="D1" s="74">
        <f>'Es. OPEN-LIM'!I45</f>
        <v>0</v>
      </c>
      <c r="E1" s="74">
        <f>'Es. OPEN-LIM'!J45</f>
        <v>0</v>
      </c>
      <c r="F1" s="74">
        <f>'Es. OPEN-LIM'!K45</f>
        <v>0</v>
      </c>
      <c r="G1" s="74">
        <f>'Es. OPEN-LIM'!L45</f>
        <v>0</v>
      </c>
      <c r="H1" s="74">
        <f>'Es. OPEN-LIM'!M45</f>
        <v>6</v>
      </c>
      <c r="I1" s="74">
        <f>'Es. OPEN-LIM'!N45</f>
        <v>10</v>
      </c>
      <c r="J1" s="74">
        <f>'Es. OPEN-LIM'!O45</f>
        <v>13</v>
      </c>
      <c r="K1" s="74">
        <f>'Es. OPEN-LIM'!P45</f>
        <v>16</v>
      </c>
      <c r="L1" s="74">
        <f>'Es. OPEN-LIM'!Q45</f>
        <v>16</v>
      </c>
      <c r="M1" s="74">
        <f>'Es. OPEN-LIM'!R45</f>
        <v>15</v>
      </c>
      <c r="N1" s="74">
        <f>'Es. OPEN-LIM'!S45</f>
        <v>18</v>
      </c>
      <c r="O1" s="74">
        <f>'Es. OPEN-LIM'!T45</f>
        <v>11</v>
      </c>
      <c r="P1" s="74">
        <f>'Es. OPEN-LIM'!U45</f>
        <v>20</v>
      </c>
      <c r="Q1" s="74">
        <f>'Es. OPEN-LIM'!V45</f>
        <v>20</v>
      </c>
      <c r="R1" s="74">
        <f>'Es. OPEN-LIM'!W45</f>
        <v>21</v>
      </c>
      <c r="S1" s="74">
        <f>'Es. OPEN-LIM'!X45</f>
        <v>19</v>
      </c>
      <c r="T1" s="74">
        <f>'Es. OPEN-LIM'!Y45</f>
        <v>18</v>
      </c>
      <c r="U1" s="74">
        <f>'Es. OPEN-LIM'!Z45</f>
        <v>10</v>
      </c>
      <c r="V1" s="74">
        <f>'Es. OPEN-LIM'!AA45</f>
        <v>2</v>
      </c>
      <c r="W1" s="74">
        <f>'Es. OPEN-LIM'!AB45</f>
        <v>0</v>
      </c>
      <c r="X1" s="75">
        <f>'Es. OPEN-LIM'!AC45</f>
        <v>0</v>
      </c>
    </row>
    <row r="2" spans="1:24" ht="15.3" x14ac:dyDescent="0.55000000000000004">
      <c r="A2" s="76" t="s">
        <v>69</v>
      </c>
      <c r="B2" s="77">
        <f>SUM(B6:B20)</f>
        <v>0</v>
      </c>
      <c r="C2" s="77">
        <f t="shared" ref="C2:X2" si="0">SUM(C6:C20)</f>
        <v>0</v>
      </c>
      <c r="D2" s="77">
        <f t="shared" si="0"/>
        <v>0</v>
      </c>
      <c r="E2" s="77">
        <f t="shared" si="0"/>
        <v>0</v>
      </c>
      <c r="F2" s="77">
        <f t="shared" si="0"/>
        <v>0</v>
      </c>
      <c r="G2" s="77">
        <f t="shared" si="0"/>
        <v>0</v>
      </c>
      <c r="H2" s="77">
        <f>SUM(H6:H20)</f>
        <v>6</v>
      </c>
      <c r="I2" s="77">
        <f t="shared" ref="I2:M2" si="1">SUM(I6:I20)</f>
        <v>10</v>
      </c>
      <c r="J2" s="77">
        <f t="shared" si="1"/>
        <v>13</v>
      </c>
      <c r="K2" s="77">
        <f t="shared" si="1"/>
        <v>16</v>
      </c>
      <c r="L2" s="77">
        <f t="shared" si="1"/>
        <v>16</v>
      </c>
      <c r="M2" s="77">
        <f t="shared" si="1"/>
        <v>15</v>
      </c>
      <c r="N2" s="77">
        <f t="shared" si="0"/>
        <v>18</v>
      </c>
      <c r="O2" s="77">
        <f t="shared" si="0"/>
        <v>11</v>
      </c>
      <c r="P2" s="77">
        <f t="shared" si="0"/>
        <v>20</v>
      </c>
      <c r="Q2" s="77">
        <f t="shared" si="0"/>
        <v>20</v>
      </c>
      <c r="R2" s="77">
        <f t="shared" si="0"/>
        <v>21</v>
      </c>
      <c r="S2" s="77">
        <f t="shared" si="0"/>
        <v>19</v>
      </c>
      <c r="T2" s="77">
        <f t="shared" si="0"/>
        <v>18</v>
      </c>
      <c r="U2" s="77">
        <f t="shared" si="0"/>
        <v>10</v>
      </c>
      <c r="V2" s="77">
        <f t="shared" si="0"/>
        <v>2</v>
      </c>
      <c r="W2" s="77">
        <f t="shared" si="0"/>
        <v>0</v>
      </c>
      <c r="X2" s="78">
        <f t="shared" si="0"/>
        <v>0</v>
      </c>
    </row>
    <row r="3" spans="1:24" ht="18.899999999999999" customHeight="1" x14ac:dyDescent="0.55000000000000004">
      <c r="A3" s="79" t="s">
        <v>52</v>
      </c>
      <c r="B3" s="80">
        <f>'Es. OPEN-LIM'!G13</f>
        <v>0</v>
      </c>
      <c r="C3" s="80">
        <f>'Es. OPEN-LIM'!H13</f>
        <v>0</v>
      </c>
      <c r="D3" s="80">
        <f>'Es. OPEN-LIM'!I13</f>
        <v>0</v>
      </c>
      <c r="E3" s="80">
        <f>'Es. OPEN-LIM'!J13</f>
        <v>0</v>
      </c>
      <c r="F3" s="80">
        <f>'Es. OPEN-LIM'!K13</f>
        <v>0</v>
      </c>
      <c r="G3" s="80">
        <f>'Es. OPEN-LIM'!L13</f>
        <v>0</v>
      </c>
      <c r="H3" s="80">
        <f>'Es. OPEN-LIM'!M13</f>
        <v>45327</v>
      </c>
      <c r="I3" s="80">
        <f>'Es. OPEN-LIM'!N13</f>
        <v>45328</v>
      </c>
      <c r="J3" s="80">
        <f>'Es. OPEN-LIM'!O13</f>
        <v>45329</v>
      </c>
      <c r="K3" s="80">
        <f>'Es. OPEN-LIM'!P13</f>
        <v>45330</v>
      </c>
      <c r="L3" s="80">
        <f>'Es. OPEN-LIM'!Q13</f>
        <v>45331</v>
      </c>
      <c r="M3" s="80">
        <f>'Es. OPEN-LIM'!R13</f>
        <v>45332</v>
      </c>
      <c r="N3" s="80">
        <f>'Es. OPEN-LIM'!S13</f>
        <v>45333</v>
      </c>
      <c r="O3" s="80">
        <f>'Es. OPEN-LIM'!T13</f>
        <v>45334</v>
      </c>
      <c r="P3" s="80">
        <f>'Es. OPEN-LIM'!U13</f>
        <v>45335</v>
      </c>
      <c r="Q3" s="80">
        <f>'Es. OPEN-LIM'!V13</f>
        <v>45336</v>
      </c>
      <c r="R3" s="80">
        <f>'Es. OPEN-LIM'!W13</f>
        <v>45337</v>
      </c>
      <c r="S3" s="80">
        <f>'Es. OPEN-LIM'!X13</f>
        <v>45338</v>
      </c>
      <c r="T3" s="80">
        <f>'Es. OPEN-LIM'!Y13</f>
        <v>45339</v>
      </c>
      <c r="U3" s="80">
        <f>'Es. OPEN-LIM'!Z13</f>
        <v>45340</v>
      </c>
      <c r="V3" s="80">
        <f>'Es. OPEN-LIM'!AA13</f>
        <v>45341</v>
      </c>
      <c r="W3" s="100" t="str">
        <f>'Es. OPEN-LIM'!AB13</f>
        <v>gg/mm</v>
      </c>
      <c r="X3" s="115" t="str">
        <f>'Es. OPEN-LIM'!AC13</f>
        <v>gg/mm</v>
      </c>
    </row>
    <row r="4" spans="1:24" ht="18" customHeight="1" x14ac:dyDescent="0.55000000000000004">
      <c r="A4" s="79" t="s">
        <v>53</v>
      </c>
      <c r="B4" s="137" t="str">
        <f>'Es. OPEN-LIM'!G14</f>
        <v/>
      </c>
      <c r="C4" s="137" t="str">
        <f>'Es. OPEN-LIM'!H14</f>
        <v/>
      </c>
      <c r="D4" s="137" t="str">
        <f>'Es. OPEN-LIM'!I14</f>
        <v/>
      </c>
      <c r="E4" s="137" t="str">
        <f>'Es. OPEN-LIM'!J14</f>
        <v/>
      </c>
      <c r="F4" s="137" t="str">
        <f>'Es. OPEN-LIM'!K14</f>
        <v/>
      </c>
      <c r="G4" s="137" t="str">
        <f>'Es. OPEN-LIM'!L14</f>
        <v/>
      </c>
      <c r="H4" s="137">
        <f>'Es. OPEN-LIM'!M14</f>
        <v>45327</v>
      </c>
      <c r="I4" s="137">
        <f>'Es. OPEN-LIM'!N14</f>
        <v>45328</v>
      </c>
      <c r="J4" s="137">
        <f>'Es. OPEN-LIM'!O14</f>
        <v>45329</v>
      </c>
      <c r="K4" s="137">
        <f>'Es. OPEN-LIM'!P14</f>
        <v>45330</v>
      </c>
      <c r="L4" s="137">
        <f>'Es. OPEN-LIM'!Q14</f>
        <v>45331</v>
      </c>
      <c r="M4" s="137">
        <f>'Es. OPEN-LIM'!R14</f>
        <v>45332</v>
      </c>
      <c r="N4" s="137">
        <f>'Es. OPEN-LIM'!S14</f>
        <v>45333</v>
      </c>
      <c r="O4" s="137">
        <f>'Es. OPEN-LIM'!T14</f>
        <v>45334</v>
      </c>
      <c r="P4" s="137">
        <f>'Es. OPEN-LIM'!U14</f>
        <v>45335</v>
      </c>
      <c r="Q4" s="137">
        <f>'Es. OPEN-LIM'!V14</f>
        <v>45336</v>
      </c>
      <c r="R4" s="137">
        <f>'Es. OPEN-LIM'!W14</f>
        <v>45337</v>
      </c>
      <c r="S4" s="137">
        <f>'Es. OPEN-LIM'!X14</f>
        <v>45338</v>
      </c>
      <c r="T4" s="137">
        <f>'Es. OPEN-LIM'!Y14</f>
        <v>45339</v>
      </c>
      <c r="U4" s="137">
        <f>'Es. OPEN-LIM'!Z14</f>
        <v>45340</v>
      </c>
      <c r="V4" s="137">
        <f>'Es. OPEN-LIM'!AA14</f>
        <v>45341</v>
      </c>
      <c r="W4" s="137" t="str">
        <f>'Es. OPEN-LIM'!AB14</f>
        <v/>
      </c>
      <c r="X4" s="139" t="str">
        <f>'Es. OPEN-LIM'!AC14</f>
        <v/>
      </c>
    </row>
    <row r="5" spans="1:24" ht="17.100000000000001" customHeight="1" thickBot="1" x14ac:dyDescent="0.6">
      <c r="A5" s="82" t="s">
        <v>54</v>
      </c>
      <c r="B5" s="90">
        <f>'Es. OPEN-LIM'!G15</f>
        <v>0</v>
      </c>
      <c r="C5" s="90">
        <f>'Es. OPEN-LIM'!H15</f>
        <v>0</v>
      </c>
      <c r="D5" s="90">
        <f>'Es. OPEN-LIM'!I15</f>
        <v>0</v>
      </c>
      <c r="E5" s="90">
        <f>'Es. OPEN-LIM'!J15</f>
        <v>0</v>
      </c>
      <c r="F5" s="90">
        <f>'Es. OPEN-LIM'!K15</f>
        <v>0</v>
      </c>
      <c r="G5" s="90">
        <f>'Es. OPEN-LIM'!L15</f>
        <v>0</v>
      </c>
      <c r="H5" s="90" t="str">
        <f>'Es. OPEN-LIM'!M15</f>
        <v>feriale</v>
      </c>
      <c r="I5" s="90" t="str">
        <f>'Es. OPEN-LIM'!N15</f>
        <v>feriale</v>
      </c>
      <c r="J5" s="90" t="str">
        <f>'Es. OPEN-LIM'!O15</f>
        <v>feriale</v>
      </c>
      <c r="K5" s="90" t="str">
        <f>'Es. OPEN-LIM'!P15</f>
        <v>feriale</v>
      </c>
      <c r="L5" s="90" t="str">
        <f>'Es. OPEN-LIM'!Q15</f>
        <v>feriale</v>
      </c>
      <c r="M5" s="90" t="str">
        <f>'Es. OPEN-LIM'!R15</f>
        <v>feriale</v>
      </c>
      <c r="N5" s="90" t="str">
        <f>'Es. OPEN-LIM'!S15</f>
        <v>festivo</v>
      </c>
      <c r="O5" s="90" t="str">
        <f>'Es. OPEN-LIM'!T15</f>
        <v>feriale</v>
      </c>
      <c r="P5" s="90" t="str">
        <f>'Es. OPEN-LIM'!U15</f>
        <v>feriale</v>
      </c>
      <c r="Q5" s="90" t="str">
        <f>'Es. OPEN-LIM'!V15</f>
        <v>feriale</v>
      </c>
      <c r="R5" s="90" t="str">
        <f>'Es. OPEN-LIM'!W15</f>
        <v>feriale</v>
      </c>
      <c r="S5" s="90" t="str">
        <f>'Es. OPEN-LIM'!X15</f>
        <v>feriale</v>
      </c>
      <c r="T5" s="90" t="str">
        <f>'Es. OPEN-LIM'!Y15</f>
        <v>feriale</v>
      </c>
      <c r="U5" s="90" t="str">
        <f>'Es. OPEN-LIM'!Z15</f>
        <v>festivo</v>
      </c>
      <c r="V5" s="90" t="str">
        <f>'Es. OPEN-LIM'!AA15</f>
        <v>feriale</v>
      </c>
      <c r="W5" s="90">
        <f>'Es. OPEN-LIM'!AB15</f>
        <v>0</v>
      </c>
      <c r="X5" s="91">
        <f>'Es. OPEN-LIM'!AC15</f>
        <v>0</v>
      </c>
    </row>
    <row r="6" spans="1:24" ht="15.3" x14ac:dyDescent="0.55000000000000004">
      <c r="A6" s="68" t="s">
        <v>71</v>
      </c>
      <c r="B6" s="92"/>
      <c r="C6" s="92"/>
      <c r="D6" s="92"/>
      <c r="E6" s="92"/>
      <c r="F6" s="92"/>
      <c r="G6" s="92"/>
      <c r="H6" s="92">
        <v>2</v>
      </c>
      <c r="I6" s="92">
        <v>2</v>
      </c>
      <c r="J6" s="92">
        <v>2</v>
      </c>
      <c r="K6" s="92">
        <v>2</v>
      </c>
      <c r="L6" s="92"/>
      <c r="M6" s="92">
        <v>2</v>
      </c>
      <c r="N6" s="92">
        <v>4</v>
      </c>
      <c r="O6" s="92">
        <v>2</v>
      </c>
      <c r="P6" s="92">
        <v>2</v>
      </c>
      <c r="Q6" s="92">
        <v>2</v>
      </c>
      <c r="R6" s="92">
        <v>2</v>
      </c>
      <c r="S6" s="92">
        <v>2</v>
      </c>
      <c r="T6" s="92">
        <v>3</v>
      </c>
      <c r="U6" s="92">
        <v>3</v>
      </c>
      <c r="V6" s="92"/>
      <c r="W6" s="96"/>
      <c r="X6" s="96"/>
    </row>
    <row r="7" spans="1:24" ht="15.3" x14ac:dyDescent="0.55000000000000004">
      <c r="A7" s="69" t="s">
        <v>71</v>
      </c>
      <c r="B7" s="93"/>
      <c r="C7" s="93"/>
      <c r="D7" s="93"/>
      <c r="E7" s="93"/>
      <c r="F7" s="93"/>
      <c r="G7" s="93"/>
      <c r="H7" s="93">
        <v>4</v>
      </c>
      <c r="I7" s="93">
        <v>4</v>
      </c>
      <c r="J7" s="93">
        <v>3</v>
      </c>
      <c r="K7" s="93">
        <v>4</v>
      </c>
      <c r="L7" s="93">
        <v>6</v>
      </c>
      <c r="M7" s="93">
        <v>5</v>
      </c>
      <c r="N7" s="93">
        <v>4</v>
      </c>
      <c r="O7" s="93">
        <v>4</v>
      </c>
      <c r="P7" s="93">
        <v>6</v>
      </c>
      <c r="Q7" s="93">
        <v>6</v>
      </c>
      <c r="R7" s="93">
        <v>6</v>
      </c>
      <c r="S7" s="93">
        <v>5</v>
      </c>
      <c r="T7" s="93">
        <v>5</v>
      </c>
      <c r="U7" s="93">
        <v>3</v>
      </c>
      <c r="V7" s="93">
        <v>2</v>
      </c>
      <c r="W7" s="94"/>
      <c r="X7" s="94"/>
    </row>
    <row r="8" spans="1:24" ht="15.3" x14ac:dyDescent="0.55000000000000004">
      <c r="A8" s="69" t="s">
        <v>71</v>
      </c>
      <c r="B8" s="93"/>
      <c r="C8" s="93"/>
      <c r="D8" s="93"/>
      <c r="E8" s="93"/>
      <c r="F8" s="93"/>
      <c r="G8" s="93"/>
      <c r="H8" s="93"/>
      <c r="I8" s="93">
        <v>4</v>
      </c>
      <c r="J8" s="93">
        <v>4</v>
      </c>
      <c r="K8" s="93">
        <v>5</v>
      </c>
      <c r="L8" s="93">
        <v>5</v>
      </c>
      <c r="M8" s="93">
        <v>4</v>
      </c>
      <c r="N8" s="93">
        <v>4</v>
      </c>
      <c r="O8" s="93">
        <v>5</v>
      </c>
      <c r="P8" s="93">
        <v>6</v>
      </c>
      <c r="Q8" s="93">
        <v>6</v>
      </c>
      <c r="R8" s="93">
        <v>6</v>
      </c>
      <c r="S8" s="93">
        <v>6</v>
      </c>
      <c r="T8" s="93">
        <v>5</v>
      </c>
      <c r="U8" s="93">
        <v>4</v>
      </c>
      <c r="V8" s="93"/>
      <c r="W8" s="94"/>
      <c r="X8" s="94"/>
    </row>
    <row r="9" spans="1:24" ht="15.3" x14ac:dyDescent="0.55000000000000004">
      <c r="A9" s="69" t="s">
        <v>71</v>
      </c>
      <c r="B9" s="93"/>
      <c r="C9" s="93"/>
      <c r="D9" s="93"/>
      <c r="E9" s="93"/>
      <c r="F9" s="93"/>
      <c r="G9" s="93"/>
      <c r="H9" s="93"/>
      <c r="I9" s="93"/>
      <c r="J9" s="93">
        <v>4</v>
      </c>
      <c r="K9" s="93">
        <v>5</v>
      </c>
      <c r="L9" s="93">
        <v>5</v>
      </c>
      <c r="M9" s="93">
        <v>4</v>
      </c>
      <c r="N9" s="93">
        <v>6</v>
      </c>
      <c r="O9" s="93"/>
      <c r="P9" s="93">
        <v>6</v>
      </c>
      <c r="Q9" s="93">
        <v>6</v>
      </c>
      <c r="R9" s="93">
        <v>6</v>
      </c>
      <c r="S9" s="93">
        <v>6</v>
      </c>
      <c r="T9" s="93">
        <v>5</v>
      </c>
      <c r="U9" s="93"/>
      <c r="V9" s="93"/>
      <c r="W9" s="94"/>
      <c r="X9" s="94"/>
    </row>
    <row r="10" spans="1:24" ht="15.3" x14ac:dyDescent="0.55000000000000004">
      <c r="A10" s="69" t="s">
        <v>71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>
        <v>1</v>
      </c>
      <c r="S10" s="93"/>
      <c r="T10" s="93"/>
      <c r="U10" s="93"/>
      <c r="V10" s="93"/>
      <c r="W10" s="94"/>
      <c r="X10" s="94"/>
    </row>
    <row r="11" spans="1:24" ht="15.3" x14ac:dyDescent="0.55000000000000004">
      <c r="A11" s="69" t="s">
        <v>71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4"/>
      <c r="X11" s="94"/>
    </row>
    <row r="12" spans="1:24" ht="15.3" x14ac:dyDescent="0.55000000000000004">
      <c r="A12" s="69" t="s">
        <v>71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4"/>
      <c r="X12" s="94"/>
    </row>
    <row r="13" spans="1:24" ht="15.3" x14ac:dyDescent="0.55000000000000004">
      <c r="A13" s="69" t="s">
        <v>71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4"/>
      <c r="X13" s="94"/>
    </row>
    <row r="14" spans="1:24" ht="15.3" x14ac:dyDescent="0.55000000000000004">
      <c r="A14" s="69" t="s">
        <v>71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  <c r="X14" s="94"/>
    </row>
    <row r="15" spans="1:24" ht="15.3" x14ac:dyDescent="0.55000000000000004">
      <c r="A15" s="69" t="s">
        <v>71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4"/>
      <c r="X15" s="94"/>
    </row>
    <row r="16" spans="1:24" ht="15.3" x14ac:dyDescent="0.55000000000000004">
      <c r="A16" s="70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  <c r="X16" s="94"/>
    </row>
    <row r="17" spans="1:24" ht="15.3" x14ac:dyDescent="0.55000000000000004">
      <c r="A17" s="70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4"/>
      <c r="X17" s="94"/>
    </row>
    <row r="18" spans="1:24" ht="15.3" x14ac:dyDescent="0.55000000000000004">
      <c r="A18" s="70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4"/>
      <c r="X18" s="94"/>
    </row>
    <row r="19" spans="1:24" ht="15.3" x14ac:dyDescent="0.55000000000000004">
      <c r="A19" s="70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4"/>
      <c r="X19" s="94"/>
    </row>
    <row r="20" spans="1:24" ht="15.3" x14ac:dyDescent="0.55000000000000004">
      <c r="A20" s="70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/>
      <c r="X20" s="94"/>
    </row>
    <row r="22" spans="1:24" x14ac:dyDescent="0.55000000000000004">
      <c r="A22" s="50"/>
      <c r="B22" s="71"/>
      <c r="C22" s="71"/>
      <c r="D22" s="71"/>
      <c r="E22" s="71"/>
      <c r="F22" s="71"/>
      <c r="G22" s="71"/>
      <c r="H22" s="71"/>
      <c r="I22" s="71"/>
      <c r="N22" s="351" t="s">
        <v>90</v>
      </c>
      <c r="O22" s="351"/>
      <c r="P22" s="351"/>
      <c r="Q22" s="351"/>
      <c r="R22" s="351"/>
      <c r="S22" s="351"/>
      <c r="T22" s="351"/>
      <c r="U22" s="351"/>
      <c r="V22" s="351"/>
    </row>
    <row r="23" spans="1:24" x14ac:dyDescent="0.55000000000000004">
      <c r="N23" s="352" t="s">
        <v>97</v>
      </c>
      <c r="O23" s="352"/>
      <c r="P23" s="352"/>
      <c r="Q23" s="352"/>
      <c r="R23" s="352"/>
      <c r="S23" s="352"/>
      <c r="T23" s="352"/>
      <c r="U23" s="352"/>
      <c r="V23" s="352"/>
    </row>
  </sheetData>
  <sheetProtection sheet="1" objects="1" scenarios="1"/>
  <mergeCells count="2">
    <mergeCell ref="N22:V22"/>
    <mergeCell ref="N23:V23"/>
  </mergeCells>
  <conditionalFormatting sqref="B2:X2">
    <cfRule type="cellIs" dxfId="2" priority="1" operator="lessThan">
      <formula>B$1</formula>
    </cfRule>
    <cfRule type="cellIs" dxfId="1" priority="2" operator="greaterThan">
      <formula>B$1</formula>
    </cfRule>
  </conditionalFormatting>
  <conditionalFormatting sqref="B5:X5">
    <cfRule type="cellIs" dxfId="0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/>
  <dimension ref="A1:C32"/>
  <sheetViews>
    <sheetView workbookViewId="0">
      <selection activeCell="Q16" sqref="Q16"/>
    </sheetView>
  </sheetViews>
  <sheetFormatPr defaultColWidth="8.89453125" defaultRowHeight="14.4" x14ac:dyDescent="0.55000000000000004"/>
  <cols>
    <col min="1" max="1" width="57.1015625" style="50" bestFit="1" customWidth="1"/>
    <col min="2" max="2" width="8.89453125" style="50"/>
    <col min="3" max="3" width="5.89453125" style="50" bestFit="1" customWidth="1"/>
    <col min="4" max="16384" width="8.89453125" style="50"/>
  </cols>
  <sheetData>
    <row r="1" spans="1:3" ht="40.5" customHeight="1" x14ac:dyDescent="0.55000000000000004">
      <c r="A1" s="52" t="s">
        <v>42</v>
      </c>
      <c r="C1" s="53" t="s">
        <v>43</v>
      </c>
    </row>
    <row r="2" spans="1:3" x14ac:dyDescent="0.55000000000000004">
      <c r="A2" s="50" t="s">
        <v>31</v>
      </c>
      <c r="C2" s="51">
        <v>0.35416666666666669</v>
      </c>
    </row>
    <row r="3" spans="1:3" x14ac:dyDescent="0.55000000000000004">
      <c r="A3" s="50" t="s">
        <v>32</v>
      </c>
      <c r="C3" s="51">
        <v>0.375</v>
      </c>
    </row>
    <row r="4" spans="1:3" x14ac:dyDescent="0.55000000000000004">
      <c r="A4" s="50" t="s">
        <v>33</v>
      </c>
      <c r="C4" s="51">
        <v>0.39583333333333298</v>
      </c>
    </row>
    <row r="5" spans="1:3" x14ac:dyDescent="0.55000000000000004">
      <c r="A5" s="50" t="s">
        <v>34</v>
      </c>
      <c r="C5" s="51">
        <v>0.41666666666666702</v>
      </c>
    </row>
    <row r="6" spans="1:3" x14ac:dyDescent="0.55000000000000004">
      <c r="A6" s="50" t="s">
        <v>35</v>
      </c>
      <c r="C6" s="51">
        <v>0.4375</v>
      </c>
    </row>
    <row r="7" spans="1:3" x14ac:dyDescent="0.55000000000000004">
      <c r="A7" s="50" t="s">
        <v>36</v>
      </c>
      <c r="C7" s="51">
        <v>0.45833333333333398</v>
      </c>
    </row>
    <row r="8" spans="1:3" x14ac:dyDescent="0.55000000000000004">
      <c r="A8" s="50" t="s">
        <v>44</v>
      </c>
      <c r="C8" s="51">
        <v>0.47916666666666702</v>
      </c>
    </row>
    <row r="9" spans="1:3" x14ac:dyDescent="0.55000000000000004">
      <c r="A9" s="50" t="s">
        <v>45</v>
      </c>
      <c r="C9" s="51">
        <v>0.5</v>
      </c>
    </row>
    <row r="10" spans="1:3" x14ac:dyDescent="0.55000000000000004">
      <c r="A10" s="50" t="s">
        <v>37</v>
      </c>
      <c r="C10" s="51">
        <v>0.52083333333333404</v>
      </c>
    </row>
    <row r="11" spans="1:3" x14ac:dyDescent="0.55000000000000004">
      <c r="A11" s="50" t="s">
        <v>38</v>
      </c>
      <c r="C11" s="51">
        <v>0.54166666666666696</v>
      </c>
    </row>
    <row r="12" spans="1:3" x14ac:dyDescent="0.55000000000000004">
      <c r="A12" s="50" t="s">
        <v>39</v>
      </c>
      <c r="C12" s="51">
        <v>0.5625</v>
      </c>
    </row>
    <row r="13" spans="1:3" x14ac:dyDescent="0.55000000000000004">
      <c r="A13" s="50" t="s">
        <v>40</v>
      </c>
      <c r="C13" s="51">
        <v>0.58333333333333304</v>
      </c>
    </row>
    <row r="14" spans="1:3" x14ac:dyDescent="0.55000000000000004">
      <c r="A14" s="50" t="s">
        <v>41</v>
      </c>
      <c r="C14" s="51">
        <v>0.60416666666666696</v>
      </c>
    </row>
    <row r="15" spans="1:3" x14ac:dyDescent="0.55000000000000004">
      <c r="A15" s="50" t="s">
        <v>46</v>
      </c>
      <c r="C15" s="51">
        <v>0.625</v>
      </c>
    </row>
    <row r="16" spans="1:3" x14ac:dyDescent="0.55000000000000004">
      <c r="A16" s="50" t="s">
        <v>47</v>
      </c>
      <c r="C16" s="51">
        <v>0.64583333333333337</v>
      </c>
    </row>
    <row r="17" spans="3:3" x14ac:dyDescent="0.55000000000000004">
      <c r="C17" s="51">
        <v>0.66666666666666696</v>
      </c>
    </row>
    <row r="18" spans="3:3" x14ac:dyDescent="0.55000000000000004">
      <c r="C18" s="51">
        <v>0.6875</v>
      </c>
    </row>
    <row r="19" spans="3:3" x14ac:dyDescent="0.55000000000000004">
      <c r="C19" s="51">
        <v>0.70833333333333304</v>
      </c>
    </row>
    <row r="20" spans="3:3" x14ac:dyDescent="0.55000000000000004">
      <c r="C20" s="51">
        <v>0.72916666666666696</v>
      </c>
    </row>
    <row r="21" spans="3:3" x14ac:dyDescent="0.55000000000000004">
      <c r="C21" s="51">
        <v>0.75</v>
      </c>
    </row>
    <row r="22" spans="3:3" x14ac:dyDescent="0.55000000000000004">
      <c r="C22" s="51">
        <v>0.77083333333333304</v>
      </c>
    </row>
    <row r="23" spans="3:3" x14ac:dyDescent="0.55000000000000004">
      <c r="C23" s="51">
        <v>0.79166666666666696</v>
      </c>
    </row>
    <row r="24" spans="3:3" x14ac:dyDescent="0.55000000000000004">
      <c r="C24" s="51">
        <v>0.8125</v>
      </c>
    </row>
    <row r="25" spans="3:3" x14ac:dyDescent="0.55000000000000004">
      <c r="C25" s="51">
        <v>0.83333333333333304</v>
      </c>
    </row>
    <row r="26" spans="3:3" x14ac:dyDescent="0.55000000000000004">
      <c r="C26" s="51">
        <v>0.85416666666666696</v>
      </c>
    </row>
    <row r="27" spans="3:3" x14ac:dyDescent="0.55000000000000004">
      <c r="C27" s="51">
        <v>0.875</v>
      </c>
    </row>
    <row r="28" spans="3:3" x14ac:dyDescent="0.55000000000000004">
      <c r="C28" s="51">
        <v>0.89583333333333304</v>
      </c>
    </row>
    <row r="29" spans="3:3" x14ac:dyDescent="0.55000000000000004">
      <c r="C29" s="51">
        <v>0.91666666666666696</v>
      </c>
    </row>
    <row r="30" spans="3:3" x14ac:dyDescent="0.55000000000000004">
      <c r="C30" s="51">
        <v>0.9375</v>
      </c>
    </row>
    <row r="31" spans="3:3" x14ac:dyDescent="0.55000000000000004">
      <c r="C31" s="51">
        <v>0.95833333333333304</v>
      </c>
    </row>
    <row r="32" spans="3:3" x14ac:dyDescent="0.55000000000000004">
      <c r="C32" s="51">
        <v>0.97916666666666596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OPEN-LIM</vt:lpstr>
      <vt:lpstr>IMPOSTA TURNI Open-Lim</vt:lpstr>
      <vt:lpstr>Es. OPEN-LIM</vt:lpstr>
      <vt:lpstr>Es.IMPOSTA TURNI Open-Lim</vt:lpstr>
      <vt:lpstr>PARAMETRI</vt:lpstr>
      <vt:lpstr>'Es. OPEN-LIM'!Area_stampa</vt:lpstr>
      <vt:lpstr>'Es.IMPOSTA TURNI Open-Lim'!Area_stampa</vt:lpstr>
      <vt:lpstr>'IMPOSTA TURNI Open-Lim'!Area_stampa</vt:lpstr>
      <vt:lpstr>'OPEN-LIM'!Area_stampa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2024-02-09T11:36:00Z</cp:lastPrinted>
  <dcterms:created xsi:type="dcterms:W3CDTF">2014-05-06T18:27:12Z</dcterms:created>
  <dcterms:modified xsi:type="dcterms:W3CDTF">2024-05-05T12:44:10Z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2024-01-12T14:20:35Z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a28a30f9-bab0-4cbb-9bf4-73955aaaf061</vt:lpwstr>
  </property>
  <property fmtid="{D5CDD505-2E9C-101B-9397-08002B2CF9AE}" pid="8" name="MSIP_Label_dfbae739-7e05-4265-80d7-c73ef6dc7a63_ContentBits">
    <vt:lpwstr>0</vt:lpwstr>
  </property>
</Properties>
</file>