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16EFE05C-04A9-4B34-A335-E19D7BD55117}" xr6:coauthVersionLast="47" xr6:coauthVersionMax="47" xr10:uidLastSave="{00000000-0000-0000-0000-000000000000}"/>
  <bookViews>
    <workbookView xWindow="-108" yWindow="-108" windowWidth="23256" windowHeight="13176" tabRatio="776" xr2:uid="{00000000-000D-0000-FFFF-FFFF00000000}"/>
  </bookViews>
  <sheets>
    <sheet name="RODEO" sheetId="46" r:id="rId1"/>
    <sheet name="IMPOSTA TURNI RODEO" sheetId="40" r:id="rId2"/>
    <sheet name="Es. RODEO " sheetId="47" r:id="rId3"/>
    <sheet name="Es. IMPOSTA TURNI " sheetId="48" r:id="rId4"/>
    <sheet name="PARAMETRI" sheetId="3" state="hidden" r:id="rId5"/>
  </sheets>
  <definedNames>
    <definedName name="_xlnm._FilterDatabase" localSheetId="2" hidden="1">'Es. RODEO '!$A$16:$AG$21</definedName>
    <definedName name="_xlnm._FilterDatabase" localSheetId="0" hidden="1">RODEO!$A$16:$AG$21</definedName>
    <definedName name="_xlnm.Print_Area" localSheetId="3">'Es. IMPOSTA TURNI '!$A$1:$E$20</definedName>
    <definedName name="_xlnm.Print_Area" localSheetId="2">'Es. RODEO '!$B$1:$M$40</definedName>
    <definedName name="_xlnm.Print_Area" localSheetId="1">'IMPOSTA TURNI RODEO'!$A$1:$E$20</definedName>
    <definedName name="_xlnm.Print_Area" localSheetId="0">RODEO!$B$1:$M$40</definedName>
    <definedName name="MATCH_FORMAT">OFFSET(PARAMETRI!$A$2,0,0,COUNTA(PARAMETRI!$A:$A),1)</definedName>
    <definedName name="ORARI">OFFSET(PARAMETRI!$C$2,0,0,COUNTA(PARAMETRI!$C:$C),1)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46" l="1"/>
  <c r="S16" i="46"/>
  <c r="M16" i="46"/>
  <c r="D34" i="46"/>
  <c r="D32" i="46"/>
  <c r="D30" i="46"/>
  <c r="D28" i="46"/>
  <c r="D25" i="46"/>
  <c r="D23" i="46"/>
  <c r="D21" i="46"/>
  <c r="E36" i="46"/>
  <c r="C36" i="46"/>
  <c r="E4" i="40"/>
  <c r="D4" i="40"/>
  <c r="Y16" i="47"/>
  <c r="C4" i="48"/>
  <c r="D4" i="48"/>
  <c r="E4" i="48"/>
  <c r="B4" i="48"/>
  <c r="E5" i="48" l="1"/>
  <c r="D5" i="48"/>
  <c r="C5" i="48"/>
  <c r="B5" i="48"/>
  <c r="E3" i="48"/>
  <c r="D3" i="48"/>
  <c r="C3" i="48"/>
  <c r="B3" i="48"/>
  <c r="E2" i="48"/>
  <c r="D2" i="48"/>
  <c r="S16" i="47" s="1"/>
  <c r="C2" i="48"/>
  <c r="M16" i="47" s="1"/>
  <c r="B2" i="48"/>
  <c r="G16" i="47" s="1"/>
  <c r="AF37" i="47" l="1"/>
  <c r="Y37" i="47"/>
  <c r="E1" i="48" s="1"/>
  <c r="S37" i="47"/>
  <c r="D1" i="48" s="1"/>
  <c r="M37" i="47"/>
  <c r="C1" i="48" s="1"/>
  <c r="G37" i="47"/>
  <c r="B1" i="48" s="1"/>
  <c r="E36" i="47"/>
  <c r="C36" i="47"/>
  <c r="AE34" i="47"/>
  <c r="AG34" i="47" s="1"/>
  <c r="F34" i="47"/>
  <c r="D34" i="47"/>
  <c r="AE32" i="47"/>
  <c r="AG32" i="47" s="1"/>
  <c r="F32" i="47"/>
  <c r="D32" i="47"/>
  <c r="AE30" i="47"/>
  <c r="AG30" i="47" s="1"/>
  <c r="F30" i="47"/>
  <c r="D30" i="47"/>
  <c r="AE28" i="47"/>
  <c r="AG28" i="47" s="1"/>
  <c r="F28" i="47"/>
  <c r="D28" i="47"/>
  <c r="AE25" i="47"/>
  <c r="AG25" i="47" s="1"/>
  <c r="F25" i="47"/>
  <c r="AE23" i="47"/>
  <c r="AG23" i="47" s="1"/>
  <c r="F23" i="47"/>
  <c r="AE21" i="47"/>
  <c r="AG21" i="47" s="1"/>
  <c r="F21" i="47"/>
  <c r="AE18" i="47"/>
  <c r="AG18" i="47" s="1"/>
  <c r="F18" i="47"/>
  <c r="Y13" i="47"/>
  <c r="S13" i="47"/>
  <c r="M13" i="47"/>
  <c r="G13" i="47"/>
  <c r="E5" i="40"/>
  <c r="D5" i="40"/>
  <c r="C5" i="40"/>
  <c r="E3" i="40"/>
  <c r="D3" i="40"/>
  <c r="C3" i="40"/>
  <c r="C4" i="40" s="1"/>
  <c r="M37" i="46"/>
  <c r="C1" i="40" s="1"/>
  <c r="S37" i="46"/>
  <c r="D1" i="40" s="1"/>
  <c r="Y37" i="46"/>
  <c r="E1" i="40" s="1"/>
  <c r="G37" i="46"/>
  <c r="Y13" i="46"/>
  <c r="S13" i="46"/>
  <c r="M13" i="46"/>
  <c r="D23" i="47" l="1"/>
  <c r="D25" i="47"/>
  <c r="D18" i="47"/>
  <c r="D21" i="47"/>
  <c r="F36" i="47"/>
  <c r="AE37" i="47"/>
  <c r="AG37" i="47" s="1"/>
  <c r="B5" i="40"/>
  <c r="B3" i="40"/>
  <c r="B4" i="40" s="1"/>
  <c r="AF37" i="46"/>
  <c r="B1" i="40"/>
  <c r="D36" i="47" l="1"/>
  <c r="G13" i="46"/>
  <c r="F23" i="46" l="1"/>
  <c r="AE23" i="46"/>
  <c r="F25" i="46"/>
  <c r="AE25" i="46"/>
  <c r="F28" i="46"/>
  <c r="AE28" i="46"/>
  <c r="AG28" i="46" s="1"/>
  <c r="AE34" i="46"/>
  <c r="AG34" i="46" s="1"/>
  <c r="F34" i="46"/>
  <c r="AE32" i="46"/>
  <c r="AG32" i="46" s="1"/>
  <c r="F32" i="46"/>
  <c r="AE30" i="46"/>
  <c r="AG30" i="46" s="1"/>
  <c r="F30" i="46"/>
  <c r="AE21" i="46"/>
  <c r="F21" i="46"/>
  <c r="AE18" i="46"/>
  <c r="D18" i="46" s="1"/>
  <c r="D36" i="46" s="1"/>
  <c r="F18" i="46"/>
  <c r="AG25" i="46" l="1"/>
  <c r="AG23" i="46"/>
  <c r="AG21" i="46"/>
  <c r="AE37" i="46"/>
  <c r="AG37" i="46" s="1"/>
  <c r="AG18" i="46"/>
  <c r="F36" i="46"/>
  <c r="C2" i="40"/>
  <c r="D2" i="40"/>
  <c r="E2" i="40"/>
  <c r="B2" i="40"/>
  <c r="G16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2" authorId="0" shapeId="0" xr:uid="{3CE91583-1F51-4F72-8069-8967034B14A7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9FE40160-B7F3-4BE5-AC64-D39991FF2A3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3" authorId="0" shapeId="0" xr:uid="{4FEB56B2-B317-4CA4-BBFE-16F9957DB45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5" authorId="0" shapeId="0" xr:uid="{70914C19-151B-4D87-ABF1-0BAAE2C2C910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80D4A50F-2D4B-4392-8932-6D76D476BFF6}">
      <text>
        <r>
          <rPr>
            <b/>
            <sz val="11"/>
            <color indexed="81"/>
            <rFont val="Tahoma"/>
            <family val="2"/>
          </rPr>
          <t xml:space="preserve">Possono essere gestite fino a 8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7" authorId="0" shapeId="0" xr:uid="{F2A86509-0696-43E9-A4FA-E0D5954AFAD9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915BE46A-0360-41A3-A0C2-720B7559E7AE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18" authorId="0" shapeId="0" xr:uid="{B4957EB1-08F5-49C4-A1DD-71B21FBF9B93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E18" authorId="0" shapeId="0" xr:uid="{A5935264-3B1C-46D1-9061-273D3143E799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37" authorId="0" shapeId="0" xr:uid="{71C2472E-2E08-45B3-82EF-FD91BF1DB92A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E37" authorId="0" shapeId="0" xr:uid="{59236902-7A46-4E84-9181-728F7892FA6F}">
      <text>
        <r>
          <rPr>
            <b/>
            <sz val="9"/>
            <color indexed="81"/>
            <rFont val="Tahoma"/>
            <family val="2"/>
          </rPr>
          <t xml:space="preserve">NUMERO TOTALE DI PARTITE: NUMERO ISCRITTI/COPPIE - NUMERO DEI TABELLONI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36F3C2D2-0BC2-4DBF-BF1D-8466EEF99669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5481CF47-5409-475C-B048-0E1D7DAA29D1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582BFE5-37EE-4098-8C53-D3A628A9B66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09A43D3C-19FA-4CAC-B9A9-6B6A8C1ECDF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BEC2E07-D3A0-42E8-A5E2-59D24EF23B4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2" authorId="0" shapeId="0" xr:uid="{51913B4C-E2F4-4B7C-A8D0-0128E831CB8B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B25B86A5-F0A2-4A2D-BD1D-B3BABA4F1D36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3" authorId="0" shapeId="0" xr:uid="{73B6AEE1-B822-4B40-A862-DDD83A93EE28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5" authorId="0" shapeId="0" xr:uid="{1962F6A0-774A-4640-952B-0BC9FC643FD5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AC0CA786-08B7-4F22-A269-B3E31CD407EE}">
      <text>
        <r>
          <rPr>
            <b/>
            <sz val="11"/>
            <color indexed="81"/>
            <rFont val="Tahoma"/>
            <family val="2"/>
          </rPr>
          <t xml:space="preserve">Possono essere gestite fino a 8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7" authorId="0" shapeId="0" xr:uid="{4EE00021-8F2F-4156-ADA2-5525F2349AC8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3B302AD8-94B9-4A43-AB3B-366598303B23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18" authorId="0" shapeId="0" xr:uid="{3548FFFD-D85C-46C8-B56F-72C056472387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E18" authorId="0" shapeId="0" xr:uid="{688692B2-E208-4113-8D58-16B7B07ED8F3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37" authorId="0" shapeId="0" xr:uid="{CB5BC216-AB4C-48F1-BA28-3677EAB0FDDC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E37" authorId="0" shapeId="0" xr:uid="{4DF31415-368B-42CF-808D-6893F238C4FE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(113 -4)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F83EA241-5898-4237-84A3-F98AF055604C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0BB8FF1B-E217-4B02-A459-F100FAB1E87D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505B90C3-C1D3-4C1C-AA11-9DA1D826B42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18C7A20A-DFC1-4F11-9068-F66B8794C3D9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372839C3-5738-465F-8321-3938B3B2A46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<sst xmlns="http://schemas.openxmlformats.org/spreadsheetml/2006/main" count="208" uniqueCount="85">
  <si>
    <t>INCONTRI</t>
  </si>
  <si>
    <t>n.d.</t>
  </si>
  <si>
    <t>n°</t>
  </si>
  <si>
    <t>TOTALI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</si>
  <si>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</si>
  <si>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</si>
  <si>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</si>
  <si>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</si>
  <si>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</si>
  <si>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</si>
  <si>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</si>
  <si>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</si>
  <si>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</si>
  <si>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</si>
  <si>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</si>
  <si>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</si>
  <si>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</si>
  <si>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</si>
  <si>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</si>
  <si>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</si>
  <si>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</si>
  <si>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</si>
  <si>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</si>
  <si>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</si>
  <si>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</si>
  <si>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ass.</t>
  </si>
  <si>
    <t>data</t>
  </si>
  <si>
    <t>giorno</t>
  </si>
  <si>
    <t>tipo</t>
  </si>
  <si>
    <t>MAX INC.</t>
  </si>
  <si>
    <t>NUMERO DI PARTITE SCHEDULATE
E CONTROLLO CON MAX INC.</t>
  </si>
  <si>
    <t>formula SING.</t>
  </si>
  <si>
    <t>formula DOPPI</t>
  </si>
  <si>
    <t>PARAMETRI TORNEO x stima n. INCONTRI MAX (da compilare)</t>
  </si>
  <si>
    <t>Campi/Turni</t>
  </si>
  <si>
    <t>N° partite 
schedulate</t>
  </si>
  <si>
    <t>campo/turni</t>
  </si>
  <si>
    <t>IMPOSTA</t>
  </si>
  <si>
    <t>DATA FINE TORNEO</t>
  </si>
  <si>
    <t>GARE</t>
  </si>
  <si>
    <t>interv. tra SING</t>
  </si>
  <si>
    <t>interv. tra DOPPI</t>
  </si>
  <si>
    <t>1° orario fer.</t>
  </si>
  <si>
    <t>ult. orario fer.</t>
  </si>
  <si>
    <t>gg/mm</t>
  </si>
  <si>
    <t>n° 
PARTITE 
DA
PIANIFICARE</t>
  </si>
  <si>
    <t xml:space="preserve">          giorno</t>
  </si>
  <si>
    <t xml:space="preserve">           data</t>
  </si>
  <si>
    <t xml:space="preserve">            tipo</t>
  </si>
  <si>
    <t xml:space="preserve">          campi/
            turni</t>
  </si>
  <si>
    <t>+/- 3 Gare</t>
  </si>
  <si>
    <t>+/- 4 Gare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</si>
  <si>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</si>
  <si>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</si>
  <si>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</si>
  <si>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</si>
  <si>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</si>
  <si>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</si>
  <si>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</si>
  <si>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</si>
  <si>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PROGRAMMA TORNEO RODEO</t>
  </si>
  <si>
    <t>GA</t>
  </si>
  <si>
    <t xml:space="preserve">n° 
ATLETI/
COPPIE
ISCRITTI
</t>
  </si>
  <si>
    <t>1° orario sab/fest.</t>
  </si>
  <si>
    <t>ult. Orario sab/fest.</t>
  </si>
  <si>
    <t xml:space="preserve"> xxxxxxxxxxxxxxxxxxxxxx</t>
  </si>
  <si>
    <t>+/- 2 Turni</t>
  </si>
  <si>
    <t>+/- 1 Giorno</t>
  </si>
  <si>
    <t>UNDER 12M</t>
  </si>
  <si>
    <t>UNDER 12F</t>
  </si>
  <si>
    <t>UNDER 14M</t>
  </si>
  <si>
    <t>UNDER 14F</t>
  </si>
  <si>
    <t>turno 1</t>
  </si>
  <si>
    <t>turno 2</t>
  </si>
  <si>
    <t>turno 3</t>
  </si>
  <si>
    <t>turno 4</t>
  </si>
  <si>
    <t>turno 5</t>
  </si>
  <si>
    <t>veloce</t>
  </si>
  <si>
    <t>all' aperto</t>
  </si>
  <si>
    <t>1h</t>
  </si>
  <si>
    <t>feriale</t>
  </si>
  <si>
    <t>festivo</t>
  </si>
  <si>
    <t>PROGRAMMA TORNEO RODEO MEMORIAL</t>
  </si>
  <si>
    <t>PROGRAMMAZIONE INDICATIVA DEGLI INCONTRI  (02/02-04/02/2024)</t>
  </si>
  <si>
    <t>PROGRAMMAZIONE INDICATIVA DEGLI INCONTRI  (gg/mm- gg/mm/aaaa)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</si>
</sst>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3" tint="0.3999755851924192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Protection="1"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Protection="1"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9" fontId="12" fillId="5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9" fontId="12" fillId="0" borderId="26" xfId="0" applyNumberFormat="1" applyFont="1" applyBorder="1" applyAlignment="1">
      <alignment horizontal="center" vertical="center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19" fillId="5" borderId="3" xfId="0" applyFont="1" applyFill="1" applyBorder="1" applyAlignment="1">
      <alignment horizontal="center" vertical="center"/>
    </xf>
    <xf numFmtId="9" fontId="16" fillId="5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8" xfId="0" applyFont="1" applyBorder="1"/>
    <xf numFmtId="0" fontId="16" fillId="0" borderId="3" xfId="0" applyFont="1" applyBorder="1" applyAlignment="1">
      <alignment horizontal="center" vertical="center"/>
    </xf>
    <xf numFmtId="9" fontId="16" fillId="0" borderId="44" xfId="0" applyNumberFormat="1" applyFont="1" applyBorder="1" applyAlignment="1">
      <alignment horizontal="center" vertical="center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18" xfId="0" applyFont="1" applyBorder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 wrapText="1"/>
    </xf>
    <xf numFmtId="0" fontId="24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6" xfId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24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/>
    </xf>
    <xf numFmtId="0" fontId="12" fillId="0" borderId="46" xfId="0" applyFont="1" applyBorder="1" applyProtection="1">
      <protection locked="0"/>
    </xf>
    <xf numFmtId="9" fontId="12" fillId="0" borderId="46" xfId="0" applyNumberFormat="1" applyFont="1" applyBorder="1" applyAlignment="1">
      <alignment horizontal="center" vertical="center"/>
    </xf>
    <xf numFmtId="0" fontId="12" fillId="0" borderId="47" xfId="0" applyFont="1" applyBorder="1" applyProtection="1">
      <protection locked="0"/>
    </xf>
    <xf numFmtId="0" fontId="9" fillId="0" borderId="38" xfId="0" applyFont="1" applyBorder="1" applyAlignment="1">
      <alignment horizontal="center" vertical="center"/>
    </xf>
    <xf numFmtId="0" fontId="14" fillId="6" borderId="26" xfId="0" applyFont="1" applyFill="1" applyBorder="1" applyAlignment="1" applyProtection="1">
      <alignment horizontal="center" vertical="center"/>
      <protection locked="0"/>
    </xf>
    <xf numFmtId="164" fontId="14" fillId="6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protection locked="0"/>
    </xf>
    <xf numFmtId="0" fontId="3" fillId="0" borderId="38" xfId="0" applyFont="1" applyBorder="1" applyProtection="1">
      <protection locked="0"/>
    </xf>
    <xf numFmtId="0" fontId="3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2" fillId="0" borderId="3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32" xfId="0" applyFont="1" applyBorder="1" applyAlignment="1">
      <alignment horizontal="center" vertical="center" wrapText="1" shrinkToFit="1"/>
    </xf>
    <xf numFmtId="164" fontId="14" fillId="0" borderId="0" xfId="0" applyNumberFormat="1" applyFont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6" fontId="9" fillId="0" borderId="41" xfId="0" applyNumberFormat="1" applyFont="1" applyBorder="1" applyAlignment="1" applyProtection="1">
      <alignment horizontal="center" vertical="center" wrapText="1"/>
      <protection locked="0"/>
    </xf>
    <xf numFmtId="165" fontId="16" fillId="0" borderId="43" xfId="0" applyNumberFormat="1" applyFont="1" applyBorder="1" applyAlignment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30" fillId="0" borderId="0" xfId="0" quotePrefix="1" applyFont="1" applyAlignment="1">
      <alignment horizontal="center" textRotation="90"/>
    </xf>
    <xf numFmtId="0" fontId="30" fillId="0" borderId="0" xfId="0" applyFont="1" applyAlignment="1">
      <alignment horizontal="center" textRotation="90"/>
    </xf>
    <xf numFmtId="0" fontId="18" fillId="0" borderId="33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9" fillId="0" borderId="0" xfId="0" quotePrefix="1" applyFont="1" applyAlignment="1">
      <alignment horizontal="center" vertical="top" shrinkToFit="1"/>
    </xf>
    <xf numFmtId="0" fontId="4" fillId="0" borderId="1" xfId="0" applyFont="1" applyBorder="1" applyAlignment="1">
      <alignment horizontal="center" vertical="center"/>
    </xf>
    <xf numFmtId="16" fontId="9" fillId="0" borderId="37" xfId="0" applyNumberFormat="1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12" fillId="0" borderId="52" xfId="0" applyFont="1" applyBorder="1" applyAlignment="1" applyProtection="1">
      <alignment horizontal="center" vertical="center"/>
      <protection locked="0"/>
    </xf>
    <xf numFmtId="9" fontId="12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6" fillId="3" borderId="0" xfId="0" applyNumberFormat="1" applyFont="1" applyFill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3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164" fontId="14" fillId="6" borderId="1" xfId="0" applyNumberFormat="1" applyFont="1" applyFill="1" applyBorder="1" applyAlignment="1">
      <alignment horizontal="center" vertical="center"/>
    </xf>
    <xf numFmtId="164" fontId="14" fillId="6" borderId="26" xfId="0" applyNumberFormat="1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2" fillId="0" borderId="21" xfId="0" applyFont="1" applyBorder="1"/>
    <xf numFmtId="0" fontId="12" fillId="0" borderId="12" xfId="0" applyFont="1" applyBorder="1"/>
    <xf numFmtId="0" fontId="12" fillId="0" borderId="22" xfId="0" applyFont="1" applyBorder="1"/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" fontId="9" fillId="0" borderId="37" xfId="0" applyNumberFormat="1" applyFont="1" applyBorder="1" applyAlignment="1">
      <alignment horizontal="center" vertical="center" wrapText="1"/>
    </xf>
    <xf numFmtId="16" fontId="9" fillId="0" borderId="4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4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/>
    <xf numFmtId="0" fontId="25" fillId="7" borderId="6" xfId="1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0" borderId="38" xfId="0" applyFont="1" applyBorder="1"/>
    <xf numFmtId="0" fontId="12" fillId="0" borderId="46" xfId="0" applyFont="1" applyBorder="1"/>
    <xf numFmtId="0" fontId="20" fillId="5" borderId="7" xfId="0" applyFont="1" applyFill="1" applyBorder="1" applyAlignment="1">
      <alignment horizontal="center" vertical="center"/>
    </xf>
    <xf numFmtId="0" fontId="12" fillId="0" borderId="47" xfId="0" applyFont="1" applyBorder="1"/>
    <xf numFmtId="0" fontId="16" fillId="0" borderId="0" xfId="0" applyFont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1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14" fillId="6" borderId="10" xfId="0" applyFont="1" applyFill="1" applyBorder="1" applyAlignment="1" applyProtection="1">
      <alignment horizontal="center" vertical="center" shrinkToFit="1"/>
      <protection locked="0"/>
    </xf>
    <xf numFmtId="0" fontId="14" fillId="6" borderId="43" xfId="0" applyFont="1" applyFill="1" applyBorder="1" applyAlignment="1" applyProtection="1">
      <alignment horizontal="center" vertical="center" shrinkToFit="1"/>
      <protection locked="0"/>
    </xf>
    <xf numFmtId="0" fontId="14" fillId="6" borderId="33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6" fontId="9" fillId="3" borderId="40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1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8" xfId="1" applyFill="1" applyBorder="1" applyAlignment="1" applyProtection="1">
      <alignment horizontal="center" vertical="center"/>
    </xf>
    <xf numFmtId="0" fontId="1" fillId="2" borderId="43" xfId="1" applyFill="1" applyBorder="1" applyAlignment="1" applyProtection="1">
      <alignment horizontal="center" vertical="center"/>
    </xf>
    <xf numFmtId="0" fontId="1" fillId="2" borderId="33" xfId="1" applyFill="1" applyBorder="1" applyAlignment="1" applyProtection="1">
      <alignment horizontal="center" vertical="center"/>
    </xf>
    <xf numFmtId="165" fontId="16" fillId="3" borderId="48" xfId="0" applyNumberFormat="1" applyFont="1" applyFill="1" applyBorder="1" applyAlignment="1">
      <alignment horizontal="center" vertical="center" wrapText="1"/>
    </xf>
    <xf numFmtId="165" fontId="16" fillId="3" borderId="43" xfId="0" applyNumberFormat="1" applyFont="1" applyFill="1" applyBorder="1" applyAlignment="1">
      <alignment horizontal="center" vertical="center" wrapText="1"/>
    </xf>
    <xf numFmtId="165" fontId="16" fillId="3" borderId="33" xfId="0" applyNumberFormat="1" applyFont="1" applyFill="1" applyBorder="1" applyAlignment="1">
      <alignment horizontal="center" vertical="center" wrapText="1"/>
    </xf>
    <xf numFmtId="0" fontId="16" fillId="3" borderId="48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33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9" fillId="0" borderId="0" xfId="0" quotePrefix="1" applyFont="1" applyAlignment="1">
      <alignment horizontal="right" textRotation="90"/>
    </xf>
    <xf numFmtId="0" fontId="29" fillId="0" borderId="0" xfId="0" applyFont="1" applyAlignment="1">
      <alignment horizontal="right" textRotation="90"/>
    </xf>
    <xf numFmtId="0" fontId="1" fillId="2" borderId="10" xfId="1" applyFill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165" fontId="16" fillId="3" borderId="10" xfId="0" applyNumberFormat="1" applyFont="1" applyFill="1" applyBorder="1" applyAlignment="1">
      <alignment horizontal="center" vertical="center" wrapText="1"/>
    </xf>
    <xf numFmtId="16" fontId="26" fillId="3" borderId="16" xfId="0" applyNumberFormat="1" applyFont="1" applyFill="1" applyBorder="1" applyAlignment="1" applyProtection="1">
      <alignment horizontal="center" vertical="center" wrapText="1"/>
      <protection locked="0"/>
    </xf>
    <xf numFmtId="16" fontId="26" fillId="3" borderId="41" xfId="0" applyNumberFormat="1" applyFont="1" applyFill="1" applyBorder="1" applyAlignment="1" applyProtection="1">
      <alignment horizontal="center" vertical="center" wrapText="1"/>
      <protection locked="0"/>
    </xf>
    <xf numFmtId="16" fontId="26" fillId="3" borderId="42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shrinkToFit="1"/>
    </xf>
    <xf numFmtId="0" fontId="14" fillId="6" borderId="43" xfId="0" applyFont="1" applyFill="1" applyBorder="1" applyAlignment="1">
      <alignment horizontal="center" vertical="center" shrinkToFit="1"/>
    </xf>
    <xf numFmtId="0" fontId="14" fillId="6" borderId="33" xfId="0" applyFont="1" applyFill="1" applyBorder="1" applyAlignment="1">
      <alignment horizontal="center" vertical="center" shrinkToFit="1"/>
    </xf>
    <xf numFmtId="16" fontId="9" fillId="3" borderId="40" xfId="0" applyNumberFormat="1" applyFont="1" applyFill="1" applyBorder="1" applyAlignment="1">
      <alignment horizontal="center" vertical="center" wrapText="1"/>
    </xf>
    <xf numFmtId="16" fontId="9" fillId="3" borderId="41" xfId="0" applyNumberFormat="1" applyFont="1" applyFill="1" applyBorder="1" applyAlignment="1">
      <alignment horizontal="center" vertical="center" wrapText="1"/>
    </xf>
    <xf numFmtId="16" fontId="9" fillId="3" borderId="42" xfId="0" applyNumberFormat="1" applyFont="1" applyFill="1" applyBorder="1" applyAlignment="1">
      <alignment horizontal="center" vertical="center" wrapText="1"/>
    </xf>
    <xf numFmtId="16" fontId="26" fillId="3" borderId="16" xfId="0" applyNumberFormat="1" applyFont="1" applyFill="1" applyBorder="1" applyAlignment="1">
      <alignment horizontal="center" vertical="center" wrapText="1"/>
    </xf>
    <xf numFmtId="16" fontId="26" fillId="3" borderId="41" xfId="0" applyNumberFormat="1" applyFont="1" applyFill="1" applyBorder="1" applyAlignment="1">
      <alignment horizontal="center" vertical="center" wrapText="1"/>
    </xf>
    <xf numFmtId="16" fontId="26" fillId="3" borderId="42" xfId="0" applyNumberFormat="1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440872</xdr:colOff>
      <xdr:row>5</xdr:row>
      <xdr:rowOff>267608</xdr:rowOff>
    </xdr:from>
    <xdr:to>
      <xdr:col>33</xdr:col>
      <xdr:colOff>24302</xdr:colOff>
      <xdr:row>8</xdr:row>
      <xdr:rowOff>359728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9372" y="1905908"/>
          <a:ext cx="1564630" cy="75252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17</xdr:row>
      <xdr:rowOff>96014</xdr:rowOff>
    </xdr:from>
    <xdr:to>
      <xdr:col>1</xdr:col>
      <xdr:colOff>1475760</xdr:colOff>
      <xdr:row>17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1516056" y="7302357"/>
          <a:ext cx="47133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13</xdr:row>
      <xdr:rowOff>297180</xdr:rowOff>
    </xdr:from>
    <xdr:to>
      <xdr:col>5</xdr:col>
      <xdr:colOff>1000125</xdr:colOff>
      <xdr:row>13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36</xdr:row>
      <xdr:rowOff>251460</xdr:rowOff>
    </xdr:from>
    <xdr:to>
      <xdr:col>5</xdr:col>
      <xdr:colOff>990600</xdr:colOff>
      <xdr:row>36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083945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10</xdr:row>
      <xdr:rowOff>265339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9825" y="3509282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11</xdr:row>
      <xdr:rowOff>332014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59350" y="39243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12</xdr:row>
      <xdr:rowOff>333375</xdr:rowOff>
    </xdr:from>
    <xdr:ext cx="318408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67994" y="4306661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13</xdr:row>
      <xdr:rowOff>329294</xdr:rowOff>
    </xdr:from>
    <xdr:ext cx="217715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5142" y="4683580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16</xdr:row>
      <xdr:rowOff>578032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7993" y="6195061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35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01030" y="9864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11</xdr:row>
      <xdr:rowOff>228600</xdr:rowOff>
    </xdr:from>
    <xdr:to>
      <xdr:col>5</xdr:col>
      <xdr:colOff>985158</xdr:colOff>
      <xdr:row>11</xdr:row>
      <xdr:rowOff>309372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17029" y="3820886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12</xdr:row>
      <xdr:rowOff>250371</xdr:rowOff>
    </xdr:from>
    <xdr:to>
      <xdr:col>5</xdr:col>
      <xdr:colOff>985159</xdr:colOff>
      <xdr:row>12</xdr:row>
      <xdr:rowOff>331143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617030" y="4223657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8</xdr:col>
      <xdr:colOff>295275</xdr:colOff>
      <xdr:row>0</xdr:row>
      <xdr:rowOff>191612</xdr:rowOff>
    </xdr:from>
    <xdr:ext cx="247650" cy="655885"/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ED4BBD98-F224-4FF4-9BF7-E0D6C0500190}"/>
            </a:ext>
          </a:extLst>
        </xdr:cNvPr>
        <xdr:cNvSpPr/>
      </xdr:nvSpPr>
      <xdr:spPr>
        <a:xfrm>
          <a:off x="7553325" y="191612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twoCellAnchor>
    <xdr:from>
      <xdr:col>0</xdr:col>
      <xdr:colOff>7075</xdr:colOff>
      <xdr:row>18</xdr:row>
      <xdr:rowOff>161943</xdr:rowOff>
    </xdr:from>
    <xdr:to>
      <xdr:col>0</xdr:col>
      <xdr:colOff>444371</xdr:colOff>
      <xdr:row>18</xdr:row>
      <xdr:rowOff>161943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CF59C8BA-7859-4654-8022-1D0AE9DBDE1A}"/>
            </a:ext>
          </a:extLst>
        </xdr:cNvPr>
        <xdr:cNvCxnSpPr/>
      </xdr:nvCxnSpPr>
      <xdr:spPr>
        <a:xfrm flipH="1">
          <a:off x="7075" y="654369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25</xdr:row>
      <xdr:rowOff>161943</xdr:rowOff>
    </xdr:from>
    <xdr:to>
      <xdr:col>0</xdr:col>
      <xdr:colOff>444371</xdr:colOff>
      <xdr:row>25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302A5C36-E840-4E90-918E-78A2BCF3F336}"/>
            </a:ext>
          </a:extLst>
        </xdr:cNvPr>
        <xdr:cNvCxnSpPr/>
      </xdr:nvCxnSpPr>
      <xdr:spPr>
        <a:xfrm flipH="1">
          <a:off x="7075" y="67246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23DA1BAC-A18F-44E1-AE61-B2B67CC4B6CC}"/>
            </a:ext>
          </a:extLst>
        </xdr:cNvPr>
        <xdr:cNvCxnSpPr/>
      </xdr:nvCxnSpPr>
      <xdr:spPr>
        <a:xfrm flipV="1">
          <a:off x="8134350" y="3810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1F031C02-5112-4A50-B926-34505EE194C1}"/>
            </a:ext>
          </a:extLst>
        </xdr:cNvPr>
        <xdr:cNvCxnSpPr/>
      </xdr:nvCxnSpPr>
      <xdr:spPr>
        <a:xfrm flipV="1">
          <a:off x="1200150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2609EFA0-BA75-4DD2-944C-4482DD597498}"/>
            </a:ext>
          </a:extLst>
        </xdr:cNvPr>
        <xdr:cNvCxnSpPr/>
      </xdr:nvCxnSpPr>
      <xdr:spPr>
        <a:xfrm flipV="1">
          <a:off x="121729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D9AB43F-1DBA-4B33-BE2B-6DDFEE18311D}"/>
            </a:ext>
          </a:extLst>
        </xdr:cNvPr>
        <xdr:cNvCxnSpPr/>
      </xdr:nvCxnSpPr>
      <xdr:spPr>
        <a:xfrm flipV="1">
          <a:off x="12249150" y="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24EE023F-664F-4156-BB9A-2C05303C0214}"/>
            </a:ext>
          </a:extLst>
        </xdr:cNvPr>
        <xdr:cNvCxnSpPr/>
      </xdr:nvCxnSpPr>
      <xdr:spPr>
        <a:xfrm flipV="1">
          <a:off x="123253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34</xdr:row>
      <xdr:rowOff>161943</xdr:rowOff>
    </xdr:from>
    <xdr:to>
      <xdr:col>0</xdr:col>
      <xdr:colOff>444371</xdr:colOff>
      <xdr:row>34</xdr:row>
      <xdr:rowOff>161943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5648EFF-9CEC-4BE4-93C8-D83D35DD33AC}"/>
            </a:ext>
          </a:extLst>
        </xdr:cNvPr>
        <xdr:cNvCxnSpPr/>
      </xdr:nvCxnSpPr>
      <xdr:spPr>
        <a:xfrm flipH="1">
          <a:off x="7075" y="98107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21772</xdr:colOff>
      <xdr:row>6</xdr:row>
      <xdr:rowOff>108858</xdr:rowOff>
    </xdr:from>
    <xdr:to>
      <xdr:col>14</xdr:col>
      <xdr:colOff>24302</xdr:colOff>
      <xdr:row>9</xdr:row>
      <xdr:rowOff>99378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E15FEE5-A1FB-4165-9A07-D46AC0F22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1072" y="2097678"/>
          <a:ext cx="1480810" cy="77538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17</xdr:row>
      <xdr:rowOff>96014</xdr:rowOff>
    </xdr:from>
    <xdr:to>
      <xdr:col>1</xdr:col>
      <xdr:colOff>1475760</xdr:colOff>
      <xdr:row>17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658F3EF-4EC5-4057-BB17-4D291B159695}"/>
            </a:ext>
          </a:extLst>
        </xdr:cNvPr>
        <xdr:cNvSpPr/>
      </xdr:nvSpPr>
      <xdr:spPr>
        <a:xfrm rot="10800000" flipH="1">
          <a:off x="1720707" y="6085334"/>
          <a:ext cx="44847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13</xdr:row>
      <xdr:rowOff>297180</xdr:rowOff>
    </xdr:from>
    <xdr:to>
      <xdr:col>5</xdr:col>
      <xdr:colOff>1000125</xdr:colOff>
      <xdr:row>13</xdr:row>
      <xdr:rowOff>408432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ECB3D086-7FB1-47EF-A801-CA36A8A9879E}"/>
            </a:ext>
          </a:extLst>
        </xdr:cNvPr>
        <xdr:cNvSpPr/>
      </xdr:nvSpPr>
      <xdr:spPr>
        <a:xfrm>
          <a:off x="5274945" y="438912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36</xdr:row>
      <xdr:rowOff>251460</xdr:rowOff>
    </xdr:from>
    <xdr:to>
      <xdr:col>5</xdr:col>
      <xdr:colOff>990600</xdr:colOff>
      <xdr:row>36</xdr:row>
      <xdr:rowOff>274320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75325BFE-3D3D-42BA-9DA8-75EABDD59802}"/>
            </a:ext>
          </a:extLst>
        </xdr:cNvPr>
        <xdr:cNvCxnSpPr/>
      </xdr:nvCxnSpPr>
      <xdr:spPr>
        <a:xfrm>
          <a:off x="4815840" y="1482090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10</xdr:row>
      <xdr:rowOff>265339</xdr:rowOff>
    </xdr:from>
    <xdr:ext cx="340670" cy="468013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4A4D845C-08F5-4A26-9048-3964B7F44BC6}"/>
            </a:ext>
          </a:extLst>
        </xdr:cNvPr>
        <xdr:cNvSpPr/>
      </xdr:nvSpPr>
      <xdr:spPr>
        <a:xfrm>
          <a:off x="4792774" y="3328579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11</xdr:row>
      <xdr:rowOff>332014</xdr:rowOff>
    </xdr:from>
    <xdr:ext cx="340670" cy="468013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EF3DE4AD-CD92-4DB4-8E9F-2C2941EA8BD4}"/>
            </a:ext>
          </a:extLst>
        </xdr:cNvPr>
        <xdr:cNvSpPr/>
      </xdr:nvSpPr>
      <xdr:spPr>
        <a:xfrm>
          <a:off x="4802299" y="3661954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12</xdr:row>
      <xdr:rowOff>333375</xdr:rowOff>
    </xdr:from>
    <xdr:ext cx="318408" cy="843693"/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EA5B6315-06A9-4254-A3F4-9A1D5475DC2D}"/>
            </a:ext>
          </a:extLst>
        </xdr:cNvPr>
        <xdr:cNvSpPr/>
      </xdr:nvSpPr>
      <xdr:spPr>
        <a:xfrm>
          <a:off x="4810943" y="4044315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13</xdr:row>
      <xdr:rowOff>329294</xdr:rowOff>
    </xdr:from>
    <xdr:ext cx="217715" cy="843693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F1FE4435-B8BB-461D-A729-BC83101A0A3A}"/>
            </a:ext>
          </a:extLst>
        </xdr:cNvPr>
        <xdr:cNvSpPr/>
      </xdr:nvSpPr>
      <xdr:spPr>
        <a:xfrm>
          <a:off x="4868091" y="4421234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16</xdr:row>
      <xdr:rowOff>578032</xdr:rowOff>
    </xdr:from>
    <xdr:ext cx="340671" cy="84369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C675225A-722F-4253-8586-1783F69AC8D4}"/>
            </a:ext>
          </a:extLst>
        </xdr:cNvPr>
        <xdr:cNvSpPr/>
      </xdr:nvSpPr>
      <xdr:spPr>
        <a:xfrm>
          <a:off x="1279616" y="5934892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35</xdr:row>
      <xdr:rowOff>0</xdr:rowOff>
    </xdr:from>
    <xdr:ext cx="184731" cy="84369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1EB8839F-58A0-4A66-AD96-037D8A09BBA6}"/>
            </a:ext>
          </a:extLst>
        </xdr:cNvPr>
        <xdr:cNvSpPr/>
      </xdr:nvSpPr>
      <xdr:spPr>
        <a:xfrm>
          <a:off x="1880100" y="141274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11</xdr:row>
      <xdr:rowOff>228600</xdr:rowOff>
    </xdr:from>
    <xdr:to>
      <xdr:col>5</xdr:col>
      <xdr:colOff>985158</xdr:colOff>
      <xdr:row>11</xdr:row>
      <xdr:rowOff>309372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6779A9A8-C39B-491A-AAAA-6871017EF6AA}"/>
            </a:ext>
          </a:extLst>
        </xdr:cNvPr>
        <xdr:cNvSpPr/>
      </xdr:nvSpPr>
      <xdr:spPr>
        <a:xfrm>
          <a:off x="5259978" y="355854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12</xdr:row>
      <xdr:rowOff>250371</xdr:rowOff>
    </xdr:from>
    <xdr:to>
      <xdr:col>5</xdr:col>
      <xdr:colOff>985159</xdr:colOff>
      <xdr:row>12</xdr:row>
      <xdr:rowOff>331143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AE38FDCC-97EB-4872-8AA0-60021A401EA5}"/>
            </a:ext>
          </a:extLst>
        </xdr:cNvPr>
        <xdr:cNvSpPr/>
      </xdr:nvSpPr>
      <xdr:spPr>
        <a:xfrm>
          <a:off x="5259979" y="3961311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8</xdr:col>
      <xdr:colOff>295275</xdr:colOff>
      <xdr:row>0</xdr:row>
      <xdr:rowOff>191612</xdr:rowOff>
    </xdr:from>
    <xdr:ext cx="247650" cy="655885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D02B347E-167B-462D-A694-78BB303D989E}"/>
            </a:ext>
          </a:extLst>
        </xdr:cNvPr>
        <xdr:cNvSpPr/>
      </xdr:nvSpPr>
      <xdr:spPr>
        <a:xfrm>
          <a:off x="7557135" y="191612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36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twoCellAnchor>
    <xdr:from>
      <xdr:col>0</xdr:col>
      <xdr:colOff>7075</xdr:colOff>
      <xdr:row>18</xdr:row>
      <xdr:rowOff>161943</xdr:rowOff>
    </xdr:from>
    <xdr:to>
      <xdr:col>0</xdr:col>
      <xdr:colOff>444371</xdr:colOff>
      <xdr:row>18</xdr:row>
      <xdr:rowOff>161943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CAF1AFC-9D33-4511-9AFB-FD0B6B542C40}"/>
            </a:ext>
          </a:extLst>
        </xdr:cNvPr>
        <xdr:cNvCxnSpPr/>
      </xdr:nvCxnSpPr>
      <xdr:spPr>
        <a:xfrm flipH="1">
          <a:off x="7075" y="655512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25</xdr:row>
      <xdr:rowOff>161943</xdr:rowOff>
    </xdr:from>
    <xdr:to>
      <xdr:col>0</xdr:col>
      <xdr:colOff>444371</xdr:colOff>
      <xdr:row>25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1B7BB871-D8A9-4593-9F93-EB9EE523D133}"/>
            </a:ext>
          </a:extLst>
        </xdr:cNvPr>
        <xdr:cNvCxnSpPr/>
      </xdr:nvCxnSpPr>
      <xdr:spPr>
        <a:xfrm flipH="1">
          <a:off x="7075" y="98241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5E261959-9135-4355-8AC8-A2C4359E63BF}"/>
            </a:ext>
          </a:extLst>
        </xdr:cNvPr>
        <xdr:cNvCxnSpPr/>
      </xdr:nvCxnSpPr>
      <xdr:spPr>
        <a:xfrm flipV="1">
          <a:off x="9612630" y="3810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F854122C-F2E2-4E3E-824D-4F73D9688530}"/>
            </a:ext>
          </a:extLst>
        </xdr:cNvPr>
        <xdr:cNvCxnSpPr/>
      </xdr:nvCxnSpPr>
      <xdr:spPr>
        <a:xfrm flipV="1">
          <a:off x="1198054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3F1BCDCE-63FE-4D41-8645-BC34015C2F67}"/>
            </a:ext>
          </a:extLst>
        </xdr:cNvPr>
        <xdr:cNvCxnSpPr/>
      </xdr:nvCxnSpPr>
      <xdr:spPr>
        <a:xfrm flipV="1">
          <a:off x="12150090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BB5A5D76-53A1-49EA-95EB-51C1E669E682}"/>
            </a:ext>
          </a:extLst>
        </xdr:cNvPr>
        <xdr:cNvCxnSpPr/>
      </xdr:nvCxnSpPr>
      <xdr:spPr>
        <a:xfrm flipV="1">
          <a:off x="12176760" y="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923CB4E8-8AA7-453D-A6FD-DEC7ADA9EE8C}"/>
            </a:ext>
          </a:extLst>
        </xdr:cNvPr>
        <xdr:cNvCxnSpPr/>
      </xdr:nvCxnSpPr>
      <xdr:spPr>
        <a:xfrm flipV="1">
          <a:off x="1230058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34</xdr:row>
      <xdr:rowOff>161943</xdr:rowOff>
    </xdr:from>
    <xdr:to>
      <xdr:col>0</xdr:col>
      <xdr:colOff>444371</xdr:colOff>
      <xdr:row>34</xdr:row>
      <xdr:rowOff>161943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ABC5FD33-9A7E-41FC-AD9D-985622816848}"/>
            </a:ext>
          </a:extLst>
        </xdr:cNvPr>
        <xdr:cNvCxnSpPr/>
      </xdr:nvCxnSpPr>
      <xdr:spPr>
        <a:xfrm flipH="1">
          <a:off x="7075" y="141294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E23A-8661-4D34-9148-E97A6EFE6D78}">
  <sheetPr codeName="Foglio24">
    <tabColor rgb="FFFFC000"/>
    <pageSetUpPr fitToPage="1"/>
  </sheetPr>
  <dimension ref="A1:AG43"/>
  <sheetViews>
    <sheetView tabSelected="1" zoomScale="60" zoomScaleNormal="60" zoomScaleSheetLayoutView="30" workbookViewId="0">
      <selection activeCell="M15" sqref="M15:Q15"/>
    </sheetView>
  </sheetViews>
  <sheetFormatPr defaultColWidth="9.109375" defaultRowHeight="13.2" outlineLevelRow="1" outlineLevelCol="1" x14ac:dyDescent="0.25"/>
  <cols>
    <col min="1" max="1" width="10.44140625" style="18" customWidth="1"/>
    <col min="2" max="2" width="21.21875" style="18" customWidth="1"/>
    <col min="3" max="3" width="12.5546875" style="18" customWidth="1"/>
    <col min="4" max="4" width="15.33203125" style="18" customWidth="1"/>
    <col min="5" max="5" width="8.88671875" style="18" customWidth="1"/>
    <col min="6" max="6" width="15.88671875" style="18" customWidth="1"/>
    <col min="7" max="9" width="10.77734375" style="18" customWidth="1"/>
    <col min="10" max="11" width="10.77734375" style="18" customWidth="1" outlineLevel="1"/>
    <col min="12" max="12" width="2.33203125" style="18" customWidth="1"/>
    <col min="13" max="13" width="10.77734375" style="19" customWidth="1"/>
    <col min="14" max="15" width="10.77734375" style="18" customWidth="1"/>
    <col min="16" max="17" width="10.77734375" style="18" customWidth="1" outlineLevel="1"/>
    <col min="18" max="18" width="2.33203125" style="18" customWidth="1"/>
    <col min="19" max="23" width="10.77734375" style="18" hidden="1" customWidth="1" outlineLevel="1"/>
    <col min="24" max="24" width="2.33203125" style="18" customWidth="1" collapsed="1"/>
    <col min="25" max="29" width="10.77734375" style="18" hidden="1" customWidth="1" outlineLevel="1"/>
    <col min="30" max="30" width="2.33203125" style="18" customWidth="1" collapsed="1"/>
    <col min="31" max="16384" width="9.109375" style="18"/>
  </cols>
  <sheetData>
    <row r="1" spans="2:33" ht="19.8" customHeight="1" thickBot="1" x14ac:dyDescent="0.3">
      <c r="L1" s="236" t="s">
        <v>66</v>
      </c>
      <c r="R1" s="236" t="s">
        <v>66</v>
      </c>
      <c r="S1" s="112"/>
      <c r="T1" s="112"/>
      <c r="U1" s="112"/>
      <c r="V1" s="112"/>
      <c r="W1" s="112"/>
      <c r="X1" s="236" t="s">
        <v>67</v>
      </c>
      <c r="Y1" s="112"/>
      <c r="Z1" s="112"/>
      <c r="AA1" s="112"/>
      <c r="AB1" s="112"/>
      <c r="AC1" s="112"/>
      <c r="AD1" s="236" t="s">
        <v>67</v>
      </c>
      <c r="AE1" s="109"/>
    </row>
    <row r="2" spans="2:33" s="20" customFormat="1" ht="43.2" customHeight="1" x14ac:dyDescent="0.25">
      <c r="B2" s="234" t="s">
        <v>33</v>
      </c>
      <c r="C2" s="235"/>
      <c r="D2" s="235"/>
      <c r="E2" s="235"/>
      <c r="F2" s="235"/>
      <c r="G2" s="235"/>
      <c r="H2" s="235"/>
      <c r="I2" s="235"/>
      <c r="J2" s="55"/>
      <c r="K2" s="56"/>
      <c r="L2" s="237"/>
      <c r="M2" s="114"/>
      <c r="R2" s="237"/>
      <c r="S2" s="113"/>
      <c r="T2" s="113"/>
      <c r="U2" s="113"/>
      <c r="V2" s="113"/>
      <c r="W2" s="113"/>
      <c r="X2" s="237"/>
      <c r="Y2" s="113"/>
      <c r="Z2" s="113"/>
      <c r="AA2" s="113"/>
      <c r="AB2" s="113"/>
      <c r="AC2" s="113"/>
      <c r="AD2" s="237"/>
      <c r="AE2" s="110"/>
    </row>
    <row r="3" spans="2:33" s="20" customFormat="1" ht="26.4" customHeight="1" x14ac:dyDescent="0.25">
      <c r="B3" s="89"/>
      <c r="D3" s="90" t="s">
        <v>5</v>
      </c>
      <c r="E3" s="21"/>
      <c r="F3" s="90" t="s">
        <v>6</v>
      </c>
      <c r="G3" s="21"/>
      <c r="H3" s="91" t="s">
        <v>4</v>
      </c>
      <c r="I3" s="21"/>
      <c r="J3" s="90" t="s">
        <v>7</v>
      </c>
      <c r="K3" s="77"/>
      <c r="L3" s="88"/>
      <c r="M3" s="88"/>
      <c r="R3" s="88"/>
      <c r="X3" s="88"/>
      <c r="AD3" s="88"/>
    </row>
    <row r="4" spans="2:33" s="20" customFormat="1" x14ac:dyDescent="0.25">
      <c r="B4" s="92"/>
      <c r="C4" s="93"/>
      <c r="D4" s="93"/>
      <c r="F4" s="93"/>
      <c r="G4" s="93"/>
      <c r="H4" s="93"/>
      <c r="I4" s="93"/>
      <c r="J4" s="93"/>
      <c r="K4" s="22"/>
      <c r="L4" s="93"/>
      <c r="M4" s="93"/>
      <c r="R4" s="93"/>
      <c r="X4" s="93"/>
      <c r="AD4" s="93"/>
    </row>
    <row r="5" spans="2:33" s="20" customFormat="1" ht="27" customHeight="1" x14ac:dyDescent="0.25">
      <c r="B5" s="94" t="s">
        <v>31</v>
      </c>
      <c r="C5" s="194"/>
      <c r="D5" s="195"/>
      <c r="E5" s="196"/>
      <c r="F5" s="90" t="s">
        <v>40</v>
      </c>
      <c r="G5" s="21"/>
      <c r="H5" s="90" t="s">
        <v>42</v>
      </c>
      <c r="I5" s="23"/>
      <c r="J5" s="90" t="s">
        <v>43</v>
      </c>
      <c r="K5" s="78"/>
      <c r="L5" s="95"/>
      <c r="M5" s="88"/>
      <c r="R5" s="95"/>
      <c r="X5" s="95"/>
      <c r="AD5" s="95"/>
    </row>
    <row r="6" spans="2:33" s="20" customFormat="1" ht="27" customHeight="1" x14ac:dyDescent="0.25">
      <c r="B6" s="94" t="s">
        <v>32</v>
      </c>
      <c r="C6" s="194"/>
      <c r="D6" s="195"/>
      <c r="E6" s="196"/>
      <c r="F6" s="90" t="s">
        <v>41</v>
      </c>
      <c r="G6" s="21"/>
      <c r="H6" s="90" t="s">
        <v>63</v>
      </c>
      <c r="I6" s="23"/>
      <c r="J6" s="90" t="s">
        <v>64</v>
      </c>
      <c r="K6" s="78"/>
      <c r="L6" s="95"/>
      <c r="M6" s="88"/>
      <c r="R6" s="95"/>
      <c r="X6" s="95"/>
      <c r="AD6" s="95"/>
    </row>
    <row r="7" spans="2:33" s="20" customFormat="1" ht="13.8" thickBot="1" x14ac:dyDescent="0.3">
      <c r="B7" s="24"/>
      <c r="C7" s="25"/>
      <c r="D7" s="25"/>
      <c r="E7" s="25"/>
      <c r="F7" s="25"/>
      <c r="G7" s="25"/>
      <c r="H7" s="25"/>
      <c r="I7" s="25"/>
      <c r="J7" s="25"/>
      <c r="K7" s="26"/>
    </row>
    <row r="8" spans="2:33" s="20" customFormat="1" x14ac:dyDescent="0.25">
      <c r="M8" s="27"/>
    </row>
    <row r="9" spans="2:33" s="20" customFormat="1" ht="34.950000000000003" customHeight="1" x14ac:dyDescent="0.25">
      <c r="E9" s="28"/>
      <c r="F9" s="57" t="s">
        <v>60</v>
      </c>
      <c r="G9" s="28"/>
      <c r="H9" s="57"/>
      <c r="I9" s="57"/>
      <c r="J9" s="57"/>
      <c r="K9" s="57"/>
      <c r="L9" s="57"/>
      <c r="M9" s="57"/>
      <c r="R9" s="57"/>
      <c r="X9" s="57"/>
      <c r="AD9" s="57"/>
    </row>
    <row r="10" spans="2:33" s="20" customFormat="1" ht="34.950000000000003" customHeight="1" x14ac:dyDescent="0.25">
      <c r="B10" s="29"/>
      <c r="E10" s="30"/>
      <c r="F10" s="58" t="s">
        <v>84</v>
      </c>
      <c r="G10" s="30"/>
      <c r="H10" s="58"/>
      <c r="I10" s="58"/>
      <c r="J10" s="58"/>
      <c r="K10" s="58"/>
      <c r="L10" s="58"/>
      <c r="M10" s="58"/>
      <c r="R10" s="58"/>
      <c r="X10" s="58"/>
      <c r="AD10" s="58"/>
    </row>
    <row r="11" spans="2:33" ht="9" customHeight="1" thickBot="1" x14ac:dyDescent="0.3">
      <c r="B11" s="31"/>
    </row>
    <row r="12" spans="2:33" ht="30" customHeight="1" thickBot="1" x14ac:dyDescent="0.3">
      <c r="B12" s="206" t="s">
        <v>39</v>
      </c>
      <c r="C12" s="209" t="s">
        <v>62</v>
      </c>
      <c r="D12" s="209" t="s">
        <v>45</v>
      </c>
      <c r="E12" s="212" t="s">
        <v>25</v>
      </c>
      <c r="F12" s="62" t="s">
        <v>47</v>
      </c>
      <c r="G12" s="216" t="s">
        <v>44</v>
      </c>
      <c r="H12" s="217"/>
      <c r="I12" s="217"/>
      <c r="J12" s="217"/>
      <c r="K12" s="218"/>
      <c r="L12" s="118"/>
      <c r="M12" s="244" t="s">
        <v>44</v>
      </c>
      <c r="N12" s="217"/>
      <c r="O12" s="217"/>
      <c r="P12" s="217"/>
      <c r="Q12" s="218"/>
      <c r="R12" s="118"/>
      <c r="S12" s="244" t="s">
        <v>44</v>
      </c>
      <c r="T12" s="217"/>
      <c r="U12" s="217"/>
      <c r="V12" s="217"/>
      <c r="W12" s="218"/>
      <c r="X12" s="118"/>
      <c r="Y12" s="241" t="s">
        <v>44</v>
      </c>
      <c r="Z12" s="242"/>
      <c r="AA12" s="242"/>
      <c r="AB12" s="242"/>
      <c r="AC12" s="243"/>
      <c r="AD12" s="104"/>
      <c r="AE12" s="245" t="s">
        <v>0</v>
      </c>
      <c r="AF12" s="246"/>
      <c r="AG12" s="247"/>
    </row>
    <row r="13" spans="2:33" ht="30" customHeight="1" x14ac:dyDescent="0.25">
      <c r="B13" s="207"/>
      <c r="C13" s="210"/>
      <c r="D13" s="210"/>
      <c r="E13" s="213"/>
      <c r="F13" s="63" t="s">
        <v>46</v>
      </c>
      <c r="G13" s="222" t="str">
        <f t="shared" ref="G13" si="0">IF(G12="gg/mm","",(IF(G12="","",G12)))</f>
        <v/>
      </c>
      <c r="H13" s="223"/>
      <c r="I13" s="223"/>
      <c r="J13" s="223"/>
      <c r="K13" s="224"/>
      <c r="L13" s="119"/>
      <c r="M13" s="240" t="str">
        <f t="shared" ref="M13" si="1">IF(M12="gg/mm","",(IF(M12="","",M12)))</f>
        <v/>
      </c>
      <c r="N13" s="223"/>
      <c r="O13" s="223"/>
      <c r="P13" s="223"/>
      <c r="Q13" s="224"/>
      <c r="R13" s="119"/>
      <c r="S13" s="240" t="str">
        <f t="shared" ref="S13" si="2">IF(S12="gg/mm","",(IF(S12="","",S12)))</f>
        <v/>
      </c>
      <c r="T13" s="223"/>
      <c r="U13" s="223"/>
      <c r="V13" s="223"/>
      <c r="W13" s="224"/>
      <c r="X13" s="119"/>
      <c r="Y13" s="240" t="str">
        <f t="shared" ref="Y13" si="3">IF(Y12="gg/mm","",(IF(Y12="","",Y12)))</f>
        <v/>
      </c>
      <c r="Z13" s="223"/>
      <c r="AA13" s="223"/>
      <c r="AB13" s="223"/>
      <c r="AC13" s="224"/>
      <c r="AD13" s="105"/>
      <c r="AE13" s="248" t="s">
        <v>38</v>
      </c>
      <c r="AF13" s="249"/>
      <c r="AG13" s="250"/>
    </row>
    <row r="14" spans="2:33" ht="30" customHeight="1" thickBot="1" x14ac:dyDescent="0.3">
      <c r="B14" s="207"/>
      <c r="C14" s="210"/>
      <c r="D14" s="210"/>
      <c r="E14" s="213"/>
      <c r="F14" s="63" t="s">
        <v>48</v>
      </c>
      <c r="G14" s="225"/>
      <c r="H14" s="226"/>
      <c r="I14" s="226"/>
      <c r="J14" s="226"/>
      <c r="K14" s="227"/>
      <c r="L14" s="120"/>
      <c r="M14" s="239"/>
      <c r="N14" s="226"/>
      <c r="O14" s="226"/>
      <c r="P14" s="226"/>
      <c r="Q14" s="227"/>
      <c r="R14" s="120"/>
      <c r="S14" s="239"/>
      <c r="T14" s="226"/>
      <c r="U14" s="226"/>
      <c r="V14" s="226"/>
      <c r="W14" s="227"/>
      <c r="X14" s="120"/>
      <c r="Y14" s="239"/>
      <c r="Z14" s="226"/>
      <c r="AA14" s="226"/>
      <c r="AB14" s="226"/>
      <c r="AC14" s="227"/>
      <c r="AD14" s="106"/>
      <c r="AE14" s="82"/>
      <c r="AF14" s="83"/>
      <c r="AG14" s="84"/>
    </row>
    <row r="15" spans="2:33" ht="30" customHeight="1" thickBot="1" x14ac:dyDescent="0.3">
      <c r="B15" s="208"/>
      <c r="C15" s="211"/>
      <c r="D15" s="215"/>
      <c r="E15" s="214"/>
      <c r="F15" s="71" t="s">
        <v>49</v>
      </c>
      <c r="G15" s="219" t="s">
        <v>37</v>
      </c>
      <c r="H15" s="220"/>
      <c r="I15" s="220"/>
      <c r="J15" s="220"/>
      <c r="K15" s="221"/>
      <c r="L15" s="108"/>
      <c r="M15" s="238" t="s">
        <v>37</v>
      </c>
      <c r="N15" s="220"/>
      <c r="O15" s="220"/>
      <c r="P15" s="220"/>
      <c r="Q15" s="221"/>
      <c r="R15" s="108"/>
      <c r="S15" s="238" t="s">
        <v>37</v>
      </c>
      <c r="T15" s="220"/>
      <c r="U15" s="220"/>
      <c r="V15" s="220"/>
      <c r="W15" s="221"/>
      <c r="X15" s="108"/>
      <c r="Y15" s="238" t="s">
        <v>37</v>
      </c>
      <c r="Z15" s="220"/>
      <c r="AA15" s="220"/>
      <c r="AB15" s="220"/>
      <c r="AC15" s="221"/>
      <c r="AD15" s="111"/>
      <c r="AE15" s="85" t="s">
        <v>2</v>
      </c>
      <c r="AF15" s="86" t="s">
        <v>1</v>
      </c>
      <c r="AG15" s="87"/>
    </row>
    <row r="16" spans="2:33" ht="40.049999999999997" customHeight="1" x14ac:dyDescent="0.25">
      <c r="B16" s="59"/>
      <c r="C16" s="32"/>
      <c r="D16" s="32"/>
      <c r="E16" s="33"/>
      <c r="F16" s="72" t="s">
        <v>29</v>
      </c>
      <c r="G16" s="228">
        <f>IF('IMPOSTA TURNI RODEO'!B2&gt;0,'IMPOSTA TURNI RODEO'!B2,0)</f>
        <v>0</v>
      </c>
      <c r="H16" s="229"/>
      <c r="I16" s="229"/>
      <c r="J16" s="229"/>
      <c r="K16" s="230"/>
      <c r="L16" s="117"/>
      <c r="M16" s="228">
        <f>IF('IMPOSTA TURNI RODEO'!C2&gt;0,'IMPOSTA TURNI RODEO'!C2,0)</f>
        <v>0</v>
      </c>
      <c r="N16" s="229"/>
      <c r="O16" s="229"/>
      <c r="P16" s="229"/>
      <c r="Q16" s="230"/>
      <c r="R16" s="117"/>
      <c r="S16" s="228">
        <f>IF('IMPOSTA TURNI RODEO'!D2&gt;0,'IMPOSTA TURNI RODEO'!D2,0)</f>
        <v>0</v>
      </c>
      <c r="T16" s="229"/>
      <c r="U16" s="229"/>
      <c r="V16" s="229"/>
      <c r="W16" s="230"/>
      <c r="X16" s="117"/>
      <c r="Y16" s="228">
        <f>IF('IMPOSTA TURNI RODEO'!E2&gt;0,'IMPOSTA TURNI RODEO'!E2,0)</f>
        <v>0</v>
      </c>
      <c r="Z16" s="229"/>
      <c r="AA16" s="229"/>
      <c r="AB16" s="229"/>
      <c r="AC16" s="230"/>
      <c r="AD16" s="107"/>
      <c r="AE16" s="99"/>
      <c r="AF16" s="100"/>
      <c r="AG16" s="101"/>
    </row>
    <row r="17" spans="1:33" ht="49.95" customHeight="1" x14ac:dyDescent="0.25">
      <c r="B17" s="60" t="s">
        <v>52</v>
      </c>
      <c r="C17" s="64"/>
      <c r="D17" s="64"/>
      <c r="E17" s="34"/>
      <c r="F17" s="34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79"/>
      <c r="AF17" s="35"/>
      <c r="AG17" s="36"/>
    </row>
    <row r="18" spans="1:33" ht="31.95" customHeight="1" thickBot="1" x14ac:dyDescent="0.3">
      <c r="B18" s="61"/>
      <c r="C18" s="65">
        <v>0</v>
      </c>
      <c r="D18" s="66">
        <f>IF(C18&gt;0,C18-AE18-1,0)</f>
        <v>0</v>
      </c>
      <c r="E18" s="37">
        <v>0</v>
      </c>
      <c r="F18" s="38" t="e">
        <f>E18/C18</f>
        <v>#DIV/0!</v>
      </c>
      <c r="G18" s="103"/>
      <c r="H18" s="98"/>
      <c r="I18" s="98"/>
      <c r="J18" s="98"/>
      <c r="K18" s="98"/>
      <c r="L18" s="98"/>
      <c r="M18" s="103"/>
      <c r="N18" s="98"/>
      <c r="O18" s="98"/>
      <c r="P18" s="98"/>
      <c r="Q18" s="98"/>
      <c r="R18" s="98"/>
      <c r="S18" s="103"/>
      <c r="T18" s="98"/>
      <c r="U18" s="98"/>
      <c r="V18" s="98"/>
      <c r="W18" s="98"/>
      <c r="X18" s="98"/>
      <c r="Y18" s="103"/>
      <c r="Z18" s="98"/>
      <c r="AA18" s="98"/>
      <c r="AB18" s="98"/>
      <c r="AC18" s="98"/>
      <c r="AD18" s="98"/>
      <c r="AE18" s="76">
        <f>SUM(G18:AC18)</f>
        <v>0</v>
      </c>
      <c r="AF18" s="39"/>
      <c r="AG18" s="40" t="e">
        <f>AF18/AE18</f>
        <v>#DIV/0!</v>
      </c>
    </row>
    <row r="19" spans="1:33" ht="13.05" customHeight="1" thickTop="1" thickBot="1" x14ac:dyDescent="0.3">
      <c r="A19" s="116" t="s">
        <v>50</v>
      </c>
      <c r="B19" s="125"/>
      <c r="C19" s="126"/>
      <c r="D19" s="127"/>
      <c r="E19" s="128"/>
      <c r="F19" s="129"/>
      <c r="G19" s="130"/>
      <c r="H19" s="131"/>
      <c r="I19" s="131"/>
      <c r="J19" s="131"/>
      <c r="K19" s="131"/>
      <c r="L19" s="131"/>
      <c r="M19" s="130"/>
      <c r="N19" s="131"/>
      <c r="O19" s="131"/>
      <c r="P19" s="131"/>
      <c r="Q19" s="131"/>
      <c r="R19" s="131"/>
      <c r="S19" s="130"/>
      <c r="T19" s="131"/>
      <c r="U19" s="131"/>
      <c r="V19" s="131"/>
      <c r="W19" s="131"/>
      <c r="X19" s="131"/>
      <c r="Y19" s="130"/>
      <c r="Z19" s="131"/>
      <c r="AA19" s="131"/>
      <c r="AB19" s="131"/>
      <c r="AC19" s="131"/>
      <c r="AD19" s="131"/>
      <c r="AE19" s="76"/>
      <c r="AF19" s="39"/>
      <c r="AG19" s="74"/>
    </row>
    <row r="20" spans="1:33" ht="49.95" customHeight="1" outlineLevel="1" thickTop="1" x14ac:dyDescent="0.25">
      <c r="A20" s="115"/>
      <c r="B20" s="60" t="s">
        <v>53</v>
      </c>
      <c r="C20" s="64"/>
      <c r="D20" s="64"/>
      <c r="E20" s="34"/>
      <c r="F20" s="34"/>
      <c r="G20" s="122"/>
      <c r="H20" s="123"/>
      <c r="I20" s="123"/>
      <c r="J20" s="123"/>
      <c r="K20" s="123"/>
      <c r="L20" s="123"/>
      <c r="M20" s="122"/>
      <c r="N20" s="123"/>
      <c r="O20" s="123"/>
      <c r="P20" s="123"/>
      <c r="Q20" s="123"/>
      <c r="R20" s="123"/>
      <c r="S20" s="122"/>
      <c r="T20" s="123"/>
      <c r="U20" s="123"/>
      <c r="V20" s="123"/>
      <c r="W20" s="123"/>
      <c r="X20" s="123"/>
      <c r="Y20" s="122"/>
      <c r="Z20" s="123"/>
      <c r="AA20" s="123"/>
      <c r="AB20" s="123"/>
      <c r="AC20" s="123"/>
      <c r="AD20" s="123"/>
      <c r="AE20" s="79"/>
      <c r="AF20" s="35"/>
      <c r="AG20" s="36"/>
    </row>
    <row r="21" spans="1:33" ht="31.95" customHeight="1" outlineLevel="1" thickBot="1" x14ac:dyDescent="0.3">
      <c r="A21" s="115"/>
      <c r="B21" s="61"/>
      <c r="C21" s="65">
        <v>0</v>
      </c>
      <c r="D21" s="66">
        <f>IF(C21&gt;0,C21-AE21-1,0)</f>
        <v>0</v>
      </c>
      <c r="E21" s="37">
        <v>0</v>
      </c>
      <c r="F21" s="38" t="e">
        <f>E21/C21</f>
        <v>#DIV/0!</v>
      </c>
      <c r="G21" s="103"/>
      <c r="H21" s="98"/>
      <c r="I21" s="98"/>
      <c r="J21" s="98"/>
      <c r="K21" s="98"/>
      <c r="L21" s="98"/>
      <c r="M21" s="103"/>
      <c r="N21" s="98"/>
      <c r="O21" s="98"/>
      <c r="P21" s="98"/>
      <c r="Q21" s="98"/>
      <c r="R21" s="98"/>
      <c r="S21" s="103"/>
      <c r="T21" s="98"/>
      <c r="U21" s="98"/>
      <c r="V21" s="98"/>
      <c r="W21" s="98"/>
      <c r="X21" s="98"/>
      <c r="Y21" s="103"/>
      <c r="Z21" s="98"/>
      <c r="AA21" s="98"/>
      <c r="AB21" s="98"/>
      <c r="AC21" s="98"/>
      <c r="AD21" s="98"/>
      <c r="AE21" s="76">
        <f>SUM(G21:AC21)</f>
        <v>0</v>
      </c>
      <c r="AF21" s="39"/>
      <c r="AG21" s="40" t="e">
        <f>AF21/AE21</f>
        <v>#DIV/0!</v>
      </c>
    </row>
    <row r="22" spans="1:33" ht="49.95" customHeight="1" outlineLevel="1" thickTop="1" x14ac:dyDescent="0.25">
      <c r="A22" s="115"/>
      <c r="B22" s="60" t="s">
        <v>54</v>
      </c>
      <c r="C22" s="64"/>
      <c r="D22" s="64"/>
      <c r="E22" s="34"/>
      <c r="F22" s="34"/>
      <c r="G22" s="102"/>
      <c r="H22" s="96"/>
      <c r="I22" s="96"/>
      <c r="J22" s="96"/>
      <c r="K22" s="96"/>
      <c r="L22" s="96"/>
      <c r="M22" s="102"/>
      <c r="N22" s="96"/>
      <c r="O22" s="96"/>
      <c r="P22" s="96"/>
      <c r="Q22" s="96"/>
      <c r="R22" s="96"/>
      <c r="S22" s="102"/>
      <c r="T22" s="96"/>
      <c r="U22" s="96"/>
      <c r="V22" s="96"/>
      <c r="W22" s="96"/>
      <c r="X22" s="96"/>
      <c r="Y22" s="102"/>
      <c r="Z22" s="96"/>
      <c r="AA22" s="96"/>
      <c r="AB22" s="96"/>
      <c r="AC22" s="96"/>
      <c r="AD22" s="96"/>
      <c r="AE22" s="79"/>
      <c r="AF22" s="35"/>
      <c r="AG22" s="36"/>
    </row>
    <row r="23" spans="1:33" ht="31.95" customHeight="1" outlineLevel="1" thickBot="1" x14ac:dyDescent="0.3">
      <c r="A23" s="115"/>
      <c r="B23" s="61"/>
      <c r="C23" s="65">
        <v>0</v>
      </c>
      <c r="D23" s="66">
        <f>IF(C23&gt;0,C23-AE23-1,0)</f>
        <v>0</v>
      </c>
      <c r="E23" s="37">
        <v>0</v>
      </c>
      <c r="F23" s="38" t="e">
        <f>E23/C23</f>
        <v>#DIV/0!</v>
      </c>
      <c r="G23" s="103"/>
      <c r="H23" s="98"/>
      <c r="I23" s="98"/>
      <c r="J23" s="98"/>
      <c r="K23" s="98"/>
      <c r="L23" s="98"/>
      <c r="M23" s="103"/>
      <c r="N23" s="98"/>
      <c r="O23" s="98"/>
      <c r="P23" s="98"/>
      <c r="Q23" s="98"/>
      <c r="R23" s="98"/>
      <c r="S23" s="103"/>
      <c r="T23" s="98"/>
      <c r="U23" s="98"/>
      <c r="V23" s="98"/>
      <c r="W23" s="98"/>
      <c r="X23" s="98"/>
      <c r="Y23" s="103"/>
      <c r="Z23" s="98"/>
      <c r="AA23" s="98"/>
      <c r="AB23" s="98"/>
      <c r="AC23" s="98"/>
      <c r="AD23" s="98"/>
      <c r="AE23" s="76">
        <f>SUM(G23:AC23)</f>
        <v>0</v>
      </c>
      <c r="AF23" s="39"/>
      <c r="AG23" s="40" t="e">
        <f>AF23/AE23</f>
        <v>#DIV/0!</v>
      </c>
    </row>
    <row r="24" spans="1:33" ht="49.95" customHeight="1" outlineLevel="1" thickTop="1" x14ac:dyDescent="0.25">
      <c r="A24" s="115"/>
      <c r="B24" s="60" t="s">
        <v>55</v>
      </c>
      <c r="C24" s="64"/>
      <c r="D24" s="64"/>
      <c r="E24" s="34"/>
      <c r="F24" s="34"/>
      <c r="G24" s="102"/>
      <c r="H24" s="96"/>
      <c r="I24" s="96"/>
      <c r="J24" s="96"/>
      <c r="K24" s="96"/>
      <c r="L24" s="96"/>
      <c r="M24" s="102"/>
      <c r="N24" s="96"/>
      <c r="O24" s="96"/>
      <c r="P24" s="96"/>
      <c r="Q24" s="96"/>
      <c r="R24" s="96"/>
      <c r="S24" s="102"/>
      <c r="T24" s="96"/>
      <c r="U24" s="96"/>
      <c r="V24" s="96"/>
      <c r="W24" s="96"/>
      <c r="X24" s="96"/>
      <c r="Y24" s="102"/>
      <c r="Z24" s="96"/>
      <c r="AA24" s="96"/>
      <c r="AB24" s="96"/>
      <c r="AC24" s="96"/>
      <c r="AD24" s="96"/>
      <c r="AE24" s="79"/>
      <c r="AF24" s="35"/>
      <c r="AG24" s="36"/>
    </row>
    <row r="25" spans="1:33" ht="31.95" customHeight="1" outlineLevel="1" thickBot="1" x14ac:dyDescent="0.3">
      <c r="A25" s="115"/>
      <c r="B25" s="61"/>
      <c r="C25" s="65">
        <v>0</v>
      </c>
      <c r="D25" s="66">
        <f>IF(C25&gt;0,C25-AE25-1,0)</f>
        <v>0</v>
      </c>
      <c r="E25" s="37">
        <v>0</v>
      </c>
      <c r="F25" s="38" t="e">
        <f>E25/C25</f>
        <v>#DIV/0!</v>
      </c>
      <c r="G25" s="103"/>
      <c r="H25" s="98"/>
      <c r="I25" s="98"/>
      <c r="J25" s="98"/>
      <c r="K25" s="98"/>
      <c r="L25" s="98"/>
      <c r="M25" s="103"/>
      <c r="N25" s="98"/>
      <c r="O25" s="98"/>
      <c r="P25" s="98"/>
      <c r="Q25" s="98"/>
      <c r="R25" s="98"/>
      <c r="S25" s="103"/>
      <c r="T25" s="98"/>
      <c r="U25" s="98"/>
      <c r="V25" s="98"/>
      <c r="W25" s="98"/>
      <c r="X25" s="98"/>
      <c r="Y25" s="103"/>
      <c r="Z25" s="98"/>
      <c r="AA25" s="98"/>
      <c r="AB25" s="98"/>
      <c r="AC25" s="98"/>
      <c r="AD25" s="98"/>
      <c r="AE25" s="76">
        <f>SUM(G25:AC25)</f>
        <v>0</v>
      </c>
      <c r="AF25" s="39"/>
      <c r="AG25" s="40" t="e">
        <f>AF25/AE25</f>
        <v>#DIV/0!</v>
      </c>
    </row>
    <row r="26" spans="1:33" ht="13.05" customHeight="1" thickTop="1" thickBot="1" x14ac:dyDescent="0.3">
      <c r="A26" s="116" t="s">
        <v>51</v>
      </c>
      <c r="B26" s="125"/>
      <c r="C26" s="126"/>
      <c r="D26" s="127"/>
      <c r="E26" s="128"/>
      <c r="F26" s="129"/>
      <c r="G26" s="130"/>
      <c r="H26" s="131"/>
      <c r="I26" s="131"/>
      <c r="J26" s="131"/>
      <c r="K26" s="131"/>
      <c r="L26" s="131"/>
      <c r="M26" s="130"/>
      <c r="N26" s="131"/>
      <c r="O26" s="131"/>
      <c r="P26" s="131"/>
      <c r="Q26" s="131"/>
      <c r="R26" s="131"/>
      <c r="S26" s="130"/>
      <c r="T26" s="131"/>
      <c r="U26" s="131"/>
      <c r="V26" s="131"/>
      <c r="W26" s="131"/>
      <c r="X26" s="131"/>
      <c r="Y26" s="130"/>
      <c r="Z26" s="131"/>
      <c r="AA26" s="131"/>
      <c r="AB26" s="131"/>
      <c r="AC26" s="131"/>
      <c r="AD26" s="131"/>
      <c r="AE26" s="76"/>
      <c r="AF26" s="39"/>
      <c r="AG26" s="74"/>
    </row>
    <row r="27" spans="1:33" ht="49.95" customHeight="1" outlineLevel="1" thickTop="1" x14ac:dyDescent="0.25">
      <c r="B27" s="60" t="s">
        <v>56</v>
      </c>
      <c r="C27" s="64"/>
      <c r="D27" s="64"/>
      <c r="E27" s="34"/>
      <c r="F27" s="34"/>
      <c r="G27" s="122"/>
      <c r="H27" s="123"/>
      <c r="I27" s="123"/>
      <c r="J27" s="123"/>
      <c r="K27" s="123"/>
      <c r="L27" s="123"/>
      <c r="M27" s="122"/>
      <c r="N27" s="123"/>
      <c r="O27" s="123"/>
      <c r="P27" s="123"/>
      <c r="Q27" s="123"/>
      <c r="R27" s="123"/>
      <c r="S27" s="122"/>
      <c r="T27" s="123"/>
      <c r="U27" s="123"/>
      <c r="V27" s="123"/>
      <c r="W27" s="123"/>
      <c r="X27" s="123"/>
      <c r="Y27" s="122"/>
      <c r="Z27" s="123"/>
      <c r="AA27" s="123"/>
      <c r="AB27" s="123"/>
      <c r="AC27" s="123"/>
      <c r="AD27" s="123"/>
      <c r="AE27" s="80"/>
      <c r="AF27" s="39"/>
      <c r="AG27" s="73"/>
    </row>
    <row r="28" spans="1:33" ht="31.95" customHeight="1" outlineLevel="1" thickBot="1" x14ac:dyDescent="0.3">
      <c r="B28" s="61"/>
      <c r="C28" s="65">
        <v>0</v>
      </c>
      <c r="D28" s="66">
        <f>IF(C28&gt;0,C28-AE28-1,0)</f>
        <v>0</v>
      </c>
      <c r="E28" s="37">
        <v>0</v>
      </c>
      <c r="F28" s="38" t="e">
        <f>E28/C28</f>
        <v>#DIV/0!</v>
      </c>
      <c r="G28" s="103"/>
      <c r="H28" s="98"/>
      <c r="I28" s="98"/>
      <c r="J28" s="98"/>
      <c r="K28" s="98"/>
      <c r="L28" s="98"/>
      <c r="M28" s="103"/>
      <c r="N28" s="98"/>
      <c r="O28" s="98"/>
      <c r="P28" s="98"/>
      <c r="Q28" s="98"/>
      <c r="R28" s="98"/>
      <c r="S28" s="103"/>
      <c r="T28" s="98"/>
      <c r="U28" s="98"/>
      <c r="V28" s="98"/>
      <c r="W28" s="98"/>
      <c r="X28" s="98"/>
      <c r="Y28" s="103"/>
      <c r="Z28" s="98"/>
      <c r="AA28" s="98"/>
      <c r="AB28" s="98"/>
      <c r="AC28" s="98"/>
      <c r="AD28" s="98"/>
      <c r="AE28" s="76">
        <f>SUM(G28:AC28)</f>
        <v>0</v>
      </c>
      <c r="AF28" s="39"/>
      <c r="AG28" s="74" t="e">
        <f>AF28/AE28</f>
        <v>#DIV/0!</v>
      </c>
    </row>
    <row r="29" spans="1:33" ht="49.95" customHeight="1" outlineLevel="1" thickTop="1" x14ac:dyDescent="0.25">
      <c r="B29" s="60" t="s">
        <v>57</v>
      </c>
      <c r="C29" s="64"/>
      <c r="D29" s="64"/>
      <c r="E29" s="34"/>
      <c r="F29" s="34"/>
      <c r="G29" s="102"/>
      <c r="H29" s="96"/>
      <c r="I29" s="96"/>
      <c r="J29" s="96"/>
      <c r="K29" s="96"/>
      <c r="L29" s="96"/>
      <c r="M29" s="102"/>
      <c r="N29" s="96"/>
      <c r="O29" s="96"/>
      <c r="P29" s="96"/>
      <c r="Q29" s="96"/>
      <c r="R29" s="96"/>
      <c r="S29" s="102"/>
      <c r="T29" s="96"/>
      <c r="U29" s="96"/>
      <c r="V29" s="96"/>
      <c r="W29" s="96"/>
      <c r="X29" s="96"/>
      <c r="Y29" s="102"/>
      <c r="Z29" s="96"/>
      <c r="AA29" s="96"/>
      <c r="AB29" s="96"/>
      <c r="AC29" s="96"/>
      <c r="AD29" s="96"/>
      <c r="AE29" s="80"/>
      <c r="AF29" s="39"/>
      <c r="AG29" s="73"/>
    </row>
    <row r="30" spans="1:33" ht="31.95" customHeight="1" outlineLevel="1" thickBot="1" x14ac:dyDescent="0.3">
      <c r="B30" s="61"/>
      <c r="C30" s="67">
        <v>0</v>
      </c>
      <c r="D30" s="68">
        <f>IF(C30&gt;0,C30-AE30-1,0)</f>
        <v>0</v>
      </c>
      <c r="E30" s="41">
        <v>0</v>
      </c>
      <c r="F30" s="38" t="e">
        <f>E30/C30</f>
        <v>#DIV/0!</v>
      </c>
      <c r="G30" s="103"/>
      <c r="H30" s="98"/>
      <c r="I30" s="98"/>
      <c r="J30" s="98"/>
      <c r="K30" s="98"/>
      <c r="L30" s="98"/>
      <c r="M30" s="103"/>
      <c r="N30" s="98"/>
      <c r="O30" s="98"/>
      <c r="P30" s="98"/>
      <c r="Q30" s="98"/>
      <c r="R30" s="98"/>
      <c r="S30" s="103"/>
      <c r="T30" s="98"/>
      <c r="U30" s="98"/>
      <c r="V30" s="98"/>
      <c r="W30" s="98"/>
      <c r="X30" s="98"/>
      <c r="Y30" s="103"/>
      <c r="Z30" s="98"/>
      <c r="AA30" s="98"/>
      <c r="AB30" s="98"/>
      <c r="AC30" s="98"/>
      <c r="AD30" s="98"/>
      <c r="AE30" s="76">
        <f>SUM(G30:AC30)</f>
        <v>0</v>
      </c>
      <c r="AF30" s="39"/>
      <c r="AG30" s="74" t="e">
        <f>AF30/AE30</f>
        <v>#DIV/0!</v>
      </c>
    </row>
    <row r="31" spans="1:33" ht="49.95" customHeight="1" outlineLevel="1" thickTop="1" x14ac:dyDescent="0.25">
      <c r="B31" s="60" t="s">
        <v>58</v>
      </c>
      <c r="C31" s="64"/>
      <c r="D31" s="64"/>
      <c r="E31" s="34"/>
      <c r="F31" s="34"/>
      <c r="G31" s="102"/>
      <c r="H31" s="96"/>
      <c r="I31" s="96"/>
      <c r="J31" s="96"/>
      <c r="K31" s="96"/>
      <c r="L31" s="96"/>
      <c r="M31" s="102"/>
      <c r="N31" s="96"/>
      <c r="O31" s="96"/>
      <c r="P31" s="96"/>
      <c r="Q31" s="96"/>
      <c r="R31" s="96"/>
      <c r="S31" s="102"/>
      <c r="T31" s="96"/>
      <c r="U31" s="96"/>
      <c r="V31" s="96"/>
      <c r="W31" s="96"/>
      <c r="X31" s="96"/>
      <c r="Y31" s="102"/>
      <c r="Z31" s="96"/>
      <c r="AA31" s="96"/>
      <c r="AB31" s="96"/>
      <c r="AC31" s="96"/>
      <c r="AD31" s="96"/>
      <c r="AE31" s="80"/>
      <c r="AF31" s="39"/>
      <c r="AG31" s="75"/>
    </row>
    <row r="32" spans="1:33" ht="31.95" customHeight="1" outlineLevel="1" thickBot="1" x14ac:dyDescent="0.3">
      <c r="B32" s="61"/>
      <c r="C32" s="65">
        <v>0</v>
      </c>
      <c r="D32" s="66">
        <f>IF(C32&gt;0,C32-AE32-1,0)</f>
        <v>0</v>
      </c>
      <c r="E32" s="37">
        <v>0</v>
      </c>
      <c r="F32" s="38" t="e">
        <f>E32/C32</f>
        <v>#DIV/0!</v>
      </c>
      <c r="G32" s="103"/>
      <c r="H32" s="98"/>
      <c r="I32" s="98"/>
      <c r="J32" s="98"/>
      <c r="K32" s="98"/>
      <c r="L32" s="98"/>
      <c r="M32" s="103"/>
      <c r="N32" s="98"/>
      <c r="O32" s="98"/>
      <c r="P32" s="98"/>
      <c r="Q32" s="98"/>
      <c r="R32" s="98"/>
      <c r="S32" s="103"/>
      <c r="T32" s="98"/>
      <c r="U32" s="98"/>
      <c r="V32" s="98"/>
      <c r="W32" s="98"/>
      <c r="X32" s="98"/>
      <c r="Y32" s="103"/>
      <c r="Z32" s="98"/>
      <c r="AA32" s="98"/>
      <c r="AB32" s="98"/>
      <c r="AC32" s="98"/>
      <c r="AD32" s="98"/>
      <c r="AE32" s="76">
        <f>SUM(G32:AC32)</f>
        <v>0</v>
      </c>
      <c r="AF32" s="39"/>
      <c r="AG32" s="74" t="e">
        <f>AF32/AE32</f>
        <v>#DIV/0!</v>
      </c>
    </row>
    <row r="33" spans="1:33" ht="49.95" customHeight="1" outlineLevel="1" thickTop="1" x14ac:dyDescent="0.25">
      <c r="B33" s="60" t="s">
        <v>59</v>
      </c>
      <c r="C33" s="64"/>
      <c r="D33" s="64"/>
      <c r="E33" s="34"/>
      <c r="F33" s="34"/>
      <c r="G33" s="102"/>
      <c r="H33" s="96"/>
      <c r="I33" s="96"/>
      <c r="J33" s="96"/>
      <c r="K33" s="96"/>
      <c r="L33" s="96"/>
      <c r="M33" s="102"/>
      <c r="N33" s="96"/>
      <c r="O33" s="96"/>
      <c r="P33" s="96"/>
      <c r="Q33" s="96"/>
      <c r="R33" s="96"/>
      <c r="S33" s="102"/>
      <c r="T33" s="96"/>
      <c r="U33" s="96"/>
      <c r="V33" s="96"/>
      <c r="W33" s="96"/>
      <c r="X33" s="96"/>
      <c r="Y33" s="102"/>
      <c r="Z33" s="96"/>
      <c r="AA33" s="96"/>
      <c r="AB33" s="96"/>
      <c r="AC33" s="96"/>
      <c r="AD33" s="96"/>
      <c r="AE33" s="80"/>
      <c r="AF33" s="39"/>
      <c r="AG33" s="75"/>
    </row>
    <row r="34" spans="1:33" ht="31.95" customHeight="1" outlineLevel="1" thickBot="1" x14ac:dyDescent="0.3">
      <c r="B34" s="61"/>
      <c r="C34" s="65">
        <v>0</v>
      </c>
      <c r="D34" s="66">
        <f>IF(C34&gt;0,C34-AE34-1,0)</f>
        <v>0</v>
      </c>
      <c r="E34" s="37">
        <v>0</v>
      </c>
      <c r="F34" s="38" t="e">
        <f>E34/C34</f>
        <v>#DIV/0!</v>
      </c>
      <c r="G34" s="103"/>
      <c r="H34" s="98"/>
      <c r="I34" s="98"/>
      <c r="J34" s="98"/>
      <c r="K34" s="98"/>
      <c r="L34" s="98"/>
      <c r="M34" s="103"/>
      <c r="N34" s="98"/>
      <c r="O34" s="98"/>
      <c r="P34" s="98"/>
      <c r="Q34" s="98"/>
      <c r="R34" s="98"/>
      <c r="S34" s="103"/>
      <c r="T34" s="98"/>
      <c r="U34" s="98"/>
      <c r="V34" s="98"/>
      <c r="W34" s="98"/>
      <c r="X34" s="98"/>
      <c r="Y34" s="103"/>
      <c r="Z34" s="98"/>
      <c r="AA34" s="98"/>
      <c r="AB34" s="98"/>
      <c r="AC34" s="98"/>
      <c r="AD34" s="98"/>
      <c r="AE34" s="76">
        <f>SUM(G34:AC34)</f>
        <v>0</v>
      </c>
      <c r="AF34" s="39"/>
      <c r="AG34" s="74" t="e">
        <f>AF34/AE34</f>
        <v>#DIV/0!</v>
      </c>
    </row>
    <row r="35" spans="1:33" ht="13.05" customHeight="1" thickTop="1" thickBot="1" x14ac:dyDescent="0.3">
      <c r="A35" s="116" t="s">
        <v>51</v>
      </c>
      <c r="B35" s="125"/>
      <c r="C35" s="126"/>
      <c r="D35" s="127"/>
      <c r="E35" s="128"/>
      <c r="F35" s="129"/>
      <c r="G35" s="130"/>
      <c r="H35" s="131"/>
      <c r="I35" s="131"/>
      <c r="J35" s="131"/>
      <c r="K35" s="131"/>
      <c r="L35" s="131"/>
      <c r="M35" s="130"/>
      <c r="N35" s="131"/>
      <c r="O35" s="131"/>
      <c r="P35" s="131"/>
      <c r="Q35" s="131"/>
      <c r="R35" s="131"/>
      <c r="S35" s="130"/>
      <c r="T35" s="131"/>
      <c r="U35" s="131"/>
      <c r="V35" s="131"/>
      <c r="W35" s="131"/>
      <c r="X35" s="131"/>
      <c r="Y35" s="130"/>
      <c r="Z35" s="131"/>
      <c r="AA35" s="131"/>
      <c r="AB35" s="131"/>
      <c r="AC35" s="131"/>
      <c r="AD35" s="131"/>
      <c r="AE35" s="76"/>
      <c r="AF35" s="39"/>
      <c r="AG35" s="74"/>
    </row>
    <row r="36" spans="1:33" ht="34.950000000000003" customHeight="1" thickTop="1" thickBot="1" x14ac:dyDescent="0.3">
      <c r="B36" s="124" t="s">
        <v>3</v>
      </c>
      <c r="C36" s="69">
        <f>SUM(C18,C21,C23,C25,C28,C30,C32,C34)</f>
        <v>0</v>
      </c>
      <c r="D36" s="69">
        <f>SUM(D18,D21,D23,D25,D28,D30,D32,D34)</f>
        <v>0</v>
      </c>
      <c r="E36" s="193">
        <f>SUM(E18,E21,E23,E25,E28,E30,E32,E34)</f>
        <v>0</v>
      </c>
      <c r="F36" s="43" t="e">
        <f>E36/C36</f>
        <v>#DIV/0!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81"/>
      <c r="AF36" s="45"/>
      <c r="AG36" s="46"/>
    </row>
    <row r="37" spans="1:33" ht="42" customHeight="1" thickBot="1" x14ac:dyDescent="0.3">
      <c r="B37" s="203" t="s">
        <v>30</v>
      </c>
      <c r="C37" s="204"/>
      <c r="D37" s="204"/>
      <c r="E37" s="204"/>
      <c r="F37" s="205"/>
      <c r="G37" s="231">
        <f>SUM(G18,G21,G23,G25,G28,G30,G32,G34,H18,H21,H23,H25,H28,H30,H32,H34,I18,I21,I23,I25,I28,I30,I32,I34,J18,J21,J23,J25,J28,J30,J32,J34,K18,K21,K23,K25,K28,K30,K32,K34)</f>
        <v>0</v>
      </c>
      <c r="H37" s="232"/>
      <c r="I37" s="232"/>
      <c r="J37" s="232"/>
      <c r="K37" s="233"/>
      <c r="L37" s="121"/>
      <c r="M37" s="231">
        <f t="shared" ref="M37" si="4">SUM(M18,M21,M23,M25,M28,M30,M32,M34,N18,N21,N23,N25,N28,N30,N32,N34,O18,O21,O23,O25,O28,O30,O32,O34,P18,P21,P23,P25,P28,P30,P32,P34,Q18,Q21,Q23,Q25,Q28,Q30,Q32,Q34)</f>
        <v>0</v>
      </c>
      <c r="N37" s="232"/>
      <c r="O37" s="232"/>
      <c r="P37" s="232"/>
      <c r="Q37" s="233"/>
      <c r="R37" s="121"/>
      <c r="S37" s="231">
        <f t="shared" ref="S37" si="5">SUM(S18,S21,S23,S25,S28,S30,S32,S34,T18,T21,T23,T25,T28,T30,T32,T34,U18,U21,U23,U25,U28,U30,U32,U34,V18,V21,V23,V25,V28,V30,V32,V34,W18,W21,W23,W25,W28,W30,W32,W34)</f>
        <v>0</v>
      </c>
      <c r="T37" s="232"/>
      <c r="U37" s="232"/>
      <c r="V37" s="232"/>
      <c r="W37" s="233"/>
      <c r="X37" s="121"/>
      <c r="Y37" s="231">
        <f t="shared" ref="Y37" si="6">SUM(Y18,Y21,Y23,Y25,Y28,Y30,Y32,Y34,Z18,Z21,Z23,Z25,Z28,Z30,Z32,Z34,AA18,AA21,AA23,AA25,AA28,AA30,AA32,AA34,AB18,AB21,AB23,AB25,AB28,AB30,AB32,AB34,AC18,AC21,AC23,AC25,AC28,AC30,AC32,AC34)</f>
        <v>0</v>
      </c>
      <c r="Z37" s="232"/>
      <c r="AA37" s="232"/>
      <c r="AB37" s="232"/>
      <c r="AC37" s="233"/>
      <c r="AD37" s="121"/>
      <c r="AE37" s="70">
        <f>SUM(AE18,AE21,AE23,AE25,AE28,AE30,AE32,AE34)</f>
        <v>0</v>
      </c>
      <c r="AF37" s="47">
        <f>SUM(AF18,AF21,AF23,AF25,AF28,AF30,AF32,AF34)</f>
        <v>0</v>
      </c>
      <c r="AG37" s="48" t="e">
        <f>AF37/AE37</f>
        <v>#DIV/0!</v>
      </c>
    </row>
    <row r="38" spans="1:33" ht="18.600000000000001" customHeight="1" x14ac:dyDescent="0.25">
      <c r="B38" s="20"/>
      <c r="C38" s="20"/>
      <c r="D38" s="20"/>
      <c r="E38" s="20"/>
      <c r="F38" s="20"/>
      <c r="G38" s="197" t="s">
        <v>61</v>
      </c>
      <c r="H38" s="198"/>
      <c r="I38" s="199"/>
      <c r="J38" s="49"/>
      <c r="K38" s="49"/>
      <c r="L38" s="49"/>
      <c r="M38" s="50"/>
      <c r="R38" s="49"/>
      <c r="X38" s="49"/>
      <c r="AD38" s="49"/>
    </row>
    <row r="39" spans="1:33" ht="22.2" customHeight="1" thickBot="1" x14ac:dyDescent="0.3">
      <c r="B39" s="51"/>
      <c r="C39" s="20"/>
      <c r="D39" s="20"/>
      <c r="E39" s="20"/>
      <c r="F39" s="20"/>
      <c r="G39" s="200" t="s">
        <v>65</v>
      </c>
      <c r="H39" s="201"/>
      <c r="I39" s="202"/>
      <c r="J39" s="49"/>
      <c r="K39" s="49"/>
      <c r="L39" s="49"/>
      <c r="M39" s="49"/>
      <c r="R39" s="49"/>
      <c r="X39" s="49"/>
      <c r="AD39" s="49"/>
    </row>
    <row r="40" spans="1:33" ht="29.25" customHeight="1" x14ac:dyDescent="0.25">
      <c r="B40" s="52"/>
      <c r="C40" s="20"/>
      <c r="D40" s="20"/>
      <c r="E40" s="20"/>
      <c r="F40" s="20"/>
      <c r="G40" s="53"/>
      <c r="H40" s="53"/>
      <c r="I40" s="54"/>
      <c r="J40" s="54"/>
      <c r="K40" s="54"/>
      <c r="L40" s="54"/>
      <c r="M40" s="27"/>
      <c r="R40" s="54"/>
      <c r="X40" s="54"/>
      <c r="AD40" s="54"/>
    </row>
    <row r="41" spans="1:33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7"/>
      <c r="R41" s="20"/>
      <c r="X41" s="20"/>
      <c r="AD41" s="20"/>
    </row>
    <row r="42" spans="1:33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7"/>
      <c r="R42" s="20"/>
      <c r="X42" s="20"/>
      <c r="AD42" s="20"/>
    </row>
    <row r="43" spans="1:33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7"/>
      <c r="R43" s="20"/>
      <c r="X43" s="20"/>
      <c r="AD43" s="20"/>
    </row>
  </sheetData>
  <sheetProtection sheet="1" formatCells="0" formatColumns="0" formatRows="0"/>
  <mergeCells count="40">
    <mergeCell ref="M37:Q37"/>
    <mergeCell ref="AD1:AD2"/>
    <mergeCell ref="AE12:AG12"/>
    <mergeCell ref="AE13:AG13"/>
    <mergeCell ref="S37:W37"/>
    <mergeCell ref="Y37:AC37"/>
    <mergeCell ref="M14:Q14"/>
    <mergeCell ref="M13:Q13"/>
    <mergeCell ref="M12:Q12"/>
    <mergeCell ref="B2:I2"/>
    <mergeCell ref="L1:L2"/>
    <mergeCell ref="R1:R2"/>
    <mergeCell ref="X1:X2"/>
    <mergeCell ref="Y16:AC16"/>
    <mergeCell ref="Y15:AC15"/>
    <mergeCell ref="Y14:AC14"/>
    <mergeCell ref="Y13:AC13"/>
    <mergeCell ref="S16:W16"/>
    <mergeCell ref="S15:W15"/>
    <mergeCell ref="S14:W14"/>
    <mergeCell ref="S13:W13"/>
    <mergeCell ref="Y12:AC12"/>
    <mergeCell ref="S12:W12"/>
    <mergeCell ref="M16:Q16"/>
    <mergeCell ref="M15:Q15"/>
    <mergeCell ref="C5:E5"/>
    <mergeCell ref="C6:E6"/>
    <mergeCell ref="G38:I38"/>
    <mergeCell ref="G39:I39"/>
    <mergeCell ref="B37:F37"/>
    <mergeCell ref="B12:B15"/>
    <mergeCell ref="C12:C15"/>
    <mergeCell ref="E12:E15"/>
    <mergeCell ref="D12:D15"/>
    <mergeCell ref="G12:K12"/>
    <mergeCell ref="G15:K15"/>
    <mergeCell ref="G13:K13"/>
    <mergeCell ref="G14:K14"/>
    <mergeCell ref="G16:K16"/>
    <mergeCell ref="G37:K37"/>
  </mergeCells>
  <conditionalFormatting sqref="G14">
    <cfRule type="cellIs" dxfId="19" priority="22" operator="equal">
      <formula>"festivo"</formula>
    </cfRule>
  </conditionalFormatting>
  <conditionalFormatting sqref="G37 M37 S37 Y37">
    <cfRule type="cellIs" dxfId="18" priority="13" operator="greaterThan">
      <formula>G$16</formula>
    </cfRule>
  </conditionalFormatting>
  <conditionalFormatting sqref="M14">
    <cfRule type="cellIs" dxfId="17" priority="6" operator="equal">
      <formula>"festivo"</formula>
    </cfRule>
  </conditionalFormatting>
  <conditionalFormatting sqref="S14">
    <cfRule type="cellIs" dxfId="16" priority="4" operator="equal">
      <formula>"festivo"</formula>
    </cfRule>
  </conditionalFormatting>
  <conditionalFormatting sqref="Y14">
    <cfRule type="cellIs" dxfId="15" priority="2" operator="equal">
      <formula>"festivo"</formula>
    </cfRule>
  </conditionalFormatting>
  <conditionalFormatting sqref="AE18 AE21 AE23 AE25 AE28">
    <cfRule type="cellIs" dxfId="14" priority="26" stopIfTrue="1" operator="lessThan">
      <formula>$C18-1</formula>
    </cfRule>
    <cfRule type="cellIs" dxfId="13" priority="27" stopIfTrue="1" operator="greaterThan">
      <formula>$C18-1</formula>
    </cfRule>
  </conditionalFormatting>
  <conditionalFormatting sqref="AE30 AE32 AE34">
    <cfRule type="cellIs" dxfId="12" priority="24" stopIfTrue="1" operator="lessThan">
      <formula>$C30-1</formula>
    </cfRule>
    <cfRule type="cellIs" dxfId="11" priority="25" stopIfTrue="1" operator="greaterThan">
      <formula>$C30-1</formula>
    </cfRule>
  </conditionalFormatting>
  <dataValidations count="7">
    <dataValidation type="whole" allowBlank="1" showInputMessage="1" showErrorMessage="1" sqref="B3" xr:uid="{2E33BDDE-1350-4058-9588-A841990C3E74}">
      <formula1>1</formula1>
      <formula2>21</formula2>
    </dataValidation>
    <dataValidation type="list" allowBlank="1" showInputMessage="1" showErrorMessage="1" sqref="K5:L6 I5:I6 R5:R6 X5:X6 AD5:AD6" xr:uid="{588FFAB0-63CF-4804-8885-952CCC7831EC}">
      <formula1>ORARI</formula1>
    </dataValidation>
    <dataValidation type="list" allowBlank="1" showInputMessage="1" showErrorMessage="1" sqref="I3" xr:uid="{8A903381-4E45-44BC-883E-E2E47648DFDC}">
      <formula1>"terra,veloce"</formula1>
    </dataValidation>
    <dataValidation type="list" allowBlank="1" showInputMessage="1" showErrorMessage="1" sqref="C5:C6" xr:uid="{68903524-8C6F-4526-9F19-2948DB60807F}">
      <formula1>MATCH_FORMAT</formula1>
    </dataValidation>
    <dataValidation type="list" allowBlank="1" showInputMessage="1" showErrorMessage="1" sqref="M5:M6 G5:G6" xr:uid="{8724A262-B5A6-4D13-8859-56C26164612B}">
      <formula1>"1h, 1h15m,1h30m,2h"</formula1>
    </dataValidation>
    <dataValidation type="list" allowBlank="1" showInputMessage="1" showErrorMessage="1" sqref="K3:L3 R3 X3 AD3" xr:uid="{ECCE564E-F298-4015-97DF-0C3CA6EDCE92}">
      <formula1>"all' aperto, al coperto"</formula1>
    </dataValidation>
    <dataValidation type="list" allowBlank="1" showInputMessage="1" showErrorMessage="1" sqref="G14 M14 S14 Y14" xr:uid="{D2C36FA1-3CB4-401D-B8C0-7E414D357B71}">
      <formula1>"feriale,festivo"</formula1>
    </dataValidation>
  </dataValidations>
  <hyperlinks>
    <hyperlink ref="G15" location="'IMPOSTA TURNI '!A1" display="IMPOSTA" xr:uid="{8C52C8DD-44FB-4F7B-A94C-07B9E28D1720}"/>
    <hyperlink ref="M15" location="'IMPOSTA TURNI '!A1" display="IMPOSTA" xr:uid="{4893C49C-E223-4C3A-B280-2D6C23CE77FB}"/>
    <hyperlink ref="S15" location="'IMPOSTA TURNI '!A1" display="IMPOSTA" xr:uid="{3B6DB55E-CC2E-429C-B615-D399594DABBA}"/>
    <hyperlink ref="Y15" location="'IMPOSTA TURNI '!A1" display="IMPOSTA" xr:uid="{DFF992F4-5FA6-4E65-998E-A4AD600CA71F}"/>
    <hyperlink ref="G15:K15" location="'IMPOSTA TURNI RODEO'!A1" display="IMPOSTA" xr:uid="{7783897B-3A55-4AA1-AA38-FBDF0B2EDB65}"/>
    <hyperlink ref="M15:Q15" location="'IMPOSTA TURNI RODEO'!A1" display="IMPOSTA" xr:uid="{63F81D38-8EA1-4918-9848-41BFD87B1BD4}"/>
    <hyperlink ref="S15:W15" location="'IMPOSTA TURNI RODEO'!A1" display="IMPOSTA" xr:uid="{69B29345-6EAB-4A4B-A2C1-2840C46B9D69}"/>
    <hyperlink ref="Y15:AC15" location="'IMPOSTA TURNI RODEO'!A1" display="IMPOSTA" xr:uid="{5527E95C-6818-4233-8839-365E3DA0C3D4}"/>
  </hyperlinks>
  <pageMargins left="0.25" right="0.25" top="0.33" bottom="0.24" header="0.3" footer="0.3"/>
  <pageSetup paperSize="9" scale="27" orientation="landscape" r:id="rId1"/>
  <ignoredErrors>
    <ignoredError sqref="AG36:AG37 AG20:AG25 F20:F25 AG27:AG34 F27:F34 F18 AG18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rgb="FFFFC000"/>
  </sheetPr>
  <dimension ref="A1:F20"/>
  <sheetViews>
    <sheetView zoomScaleNormal="100" workbookViewId="0"/>
  </sheetViews>
  <sheetFormatPr defaultColWidth="8.88671875" defaultRowHeight="14.4" x14ac:dyDescent="0.3"/>
  <cols>
    <col min="1" max="1" width="15.33203125" style="7" customWidth="1"/>
    <col min="2" max="5" width="8.88671875" style="8" customWidth="1"/>
    <col min="6" max="16384" width="8.88671875" style="1"/>
  </cols>
  <sheetData>
    <row r="1" spans="1:6" ht="32.1" customHeight="1" x14ac:dyDescent="0.3">
      <c r="A1" s="9" t="s">
        <v>35</v>
      </c>
      <c r="B1" s="10">
        <f>RODEO!G37</f>
        <v>0</v>
      </c>
      <c r="C1" s="10">
        <f>RODEO!M37</f>
        <v>0</v>
      </c>
      <c r="D1" s="10">
        <f>RODEO!S37</f>
        <v>0</v>
      </c>
      <c r="E1" s="10">
        <f>RODEO!Y37</f>
        <v>0</v>
      </c>
    </row>
    <row r="2" spans="1:6" ht="15.6" x14ac:dyDescent="0.3">
      <c r="A2" s="11" t="s">
        <v>34</v>
      </c>
      <c r="B2" s="12">
        <f>SUM(B6:B20)</f>
        <v>0</v>
      </c>
      <c r="C2" s="12">
        <f t="shared" ref="C2:E2" si="0">SUM(C6:C20)</f>
        <v>0</v>
      </c>
      <c r="D2" s="12">
        <f t="shared" si="0"/>
        <v>0</v>
      </c>
      <c r="E2" s="12">
        <f t="shared" si="0"/>
        <v>0</v>
      </c>
    </row>
    <row r="3" spans="1:6" ht="18.899999999999999" customHeight="1" x14ac:dyDescent="0.3">
      <c r="A3" s="13" t="s">
        <v>26</v>
      </c>
      <c r="B3" s="14" t="str">
        <f>RODEO!G12</f>
        <v>gg/mm</v>
      </c>
      <c r="C3" s="14" t="str">
        <f>RODEO!M12</f>
        <v>gg/mm</v>
      </c>
      <c r="D3" s="14" t="str">
        <f>RODEO!S12</f>
        <v>gg/mm</v>
      </c>
      <c r="E3" s="14" t="str">
        <f>RODEO!Y12</f>
        <v>gg/mm</v>
      </c>
    </row>
    <row r="4" spans="1:6" ht="18" customHeight="1" x14ac:dyDescent="0.3">
      <c r="A4" s="132" t="s">
        <v>27</v>
      </c>
      <c r="B4" s="133" t="str">
        <f t="shared" ref="B4:E4" si="1">IF(B3="gg/mm","",(IF(B3="","",B3)))</f>
        <v/>
      </c>
      <c r="C4" s="133" t="str">
        <f t="shared" si="1"/>
        <v/>
      </c>
      <c r="D4" s="133" t="str">
        <f t="shared" si="1"/>
        <v/>
      </c>
      <c r="E4" s="133" t="str">
        <f t="shared" si="1"/>
        <v/>
      </c>
      <c r="F4" s="134"/>
    </row>
    <row r="5" spans="1:6" ht="17.100000000000001" customHeight="1" thickBot="1" x14ac:dyDescent="0.35">
      <c r="A5" s="15" t="s">
        <v>28</v>
      </c>
      <c r="B5" s="97">
        <f>RODEO!G14</f>
        <v>0</v>
      </c>
      <c r="C5" s="97">
        <f>RODEO!M14</f>
        <v>0</v>
      </c>
      <c r="D5" s="97">
        <f>RODEO!S14</f>
        <v>0</v>
      </c>
      <c r="E5" s="97">
        <f>RODEO!Y14</f>
        <v>0</v>
      </c>
    </row>
    <row r="6" spans="1:6" ht="15.6" x14ac:dyDescent="0.3">
      <c r="A6" s="5" t="s">
        <v>36</v>
      </c>
      <c r="B6" s="16"/>
      <c r="C6" s="16"/>
      <c r="D6" s="16"/>
      <c r="E6" s="16"/>
    </row>
    <row r="7" spans="1:6" ht="15.6" x14ac:dyDescent="0.3">
      <c r="A7" s="6" t="s">
        <v>36</v>
      </c>
      <c r="B7" s="17"/>
      <c r="C7" s="16"/>
      <c r="D7" s="16"/>
      <c r="E7" s="17"/>
    </row>
    <row r="8" spans="1:6" ht="15.6" x14ac:dyDescent="0.3">
      <c r="A8" s="6" t="s">
        <v>36</v>
      </c>
      <c r="B8" s="17"/>
      <c r="C8" s="16"/>
      <c r="D8" s="16"/>
      <c r="E8" s="17"/>
    </row>
    <row r="9" spans="1:6" ht="15.6" x14ac:dyDescent="0.3">
      <c r="A9" s="6" t="s">
        <v>36</v>
      </c>
      <c r="B9" s="17"/>
      <c r="C9" s="17"/>
      <c r="D9" s="16"/>
      <c r="E9" s="17"/>
    </row>
    <row r="10" spans="1:6" ht="15.6" x14ac:dyDescent="0.3">
      <c r="A10" s="6" t="s">
        <v>36</v>
      </c>
      <c r="B10" s="17"/>
      <c r="C10" s="17"/>
      <c r="D10" s="17"/>
      <c r="E10" s="17"/>
    </row>
    <row r="11" spans="1:6" ht="15.6" x14ac:dyDescent="0.3">
      <c r="A11" s="6" t="s">
        <v>36</v>
      </c>
      <c r="B11" s="17"/>
      <c r="C11" s="17"/>
      <c r="D11" s="17"/>
      <c r="E11" s="17"/>
    </row>
    <row r="12" spans="1:6" ht="15.6" x14ac:dyDescent="0.3">
      <c r="A12" s="6" t="s">
        <v>36</v>
      </c>
      <c r="B12" s="17"/>
      <c r="C12" s="17"/>
      <c r="D12" s="17"/>
      <c r="E12" s="17"/>
    </row>
    <row r="13" spans="1:6" ht="15.6" x14ac:dyDescent="0.3">
      <c r="A13" s="6" t="s">
        <v>36</v>
      </c>
      <c r="B13" s="17"/>
      <c r="C13" s="17"/>
      <c r="D13" s="17"/>
      <c r="E13" s="17"/>
    </row>
    <row r="14" spans="1:6" ht="15.6" x14ac:dyDescent="0.3">
      <c r="A14" s="6" t="s">
        <v>36</v>
      </c>
      <c r="B14" s="17"/>
      <c r="C14" s="17"/>
      <c r="D14" s="17"/>
      <c r="E14" s="17"/>
    </row>
    <row r="15" spans="1:6" ht="15.6" x14ac:dyDescent="0.3">
      <c r="A15" s="6" t="s">
        <v>36</v>
      </c>
      <c r="B15" s="17"/>
      <c r="C15" s="17"/>
      <c r="D15" s="17"/>
      <c r="E15" s="17"/>
    </row>
    <row r="16" spans="1:6" ht="15.6" x14ac:dyDescent="0.3">
      <c r="A16" s="6" t="s">
        <v>36</v>
      </c>
      <c r="B16" s="17"/>
      <c r="C16" s="17"/>
      <c r="D16" s="17"/>
      <c r="E16" s="17"/>
    </row>
    <row r="17" spans="1:5" ht="15.6" x14ac:dyDescent="0.3">
      <c r="A17" s="6" t="s">
        <v>36</v>
      </c>
      <c r="B17" s="17"/>
      <c r="C17" s="17"/>
      <c r="D17" s="17"/>
      <c r="E17" s="17"/>
    </row>
    <row r="18" spans="1:5" ht="15.6" x14ac:dyDescent="0.3">
      <c r="A18" s="6" t="s">
        <v>36</v>
      </c>
      <c r="B18" s="17"/>
      <c r="C18" s="17"/>
      <c r="D18" s="17"/>
      <c r="E18" s="17"/>
    </row>
    <row r="19" spans="1:5" ht="15.6" x14ac:dyDescent="0.3">
      <c r="A19" s="6" t="s">
        <v>36</v>
      </c>
      <c r="B19" s="17"/>
      <c r="C19" s="17"/>
      <c r="D19" s="17"/>
      <c r="E19" s="17"/>
    </row>
    <row r="20" spans="1:5" ht="15.6" x14ac:dyDescent="0.3">
      <c r="A20" s="6" t="s">
        <v>36</v>
      </c>
      <c r="B20" s="17"/>
      <c r="C20" s="17"/>
      <c r="D20" s="17"/>
      <c r="E20" s="17"/>
    </row>
  </sheetData>
  <sheetProtection sheet="1" formatCells="0" formatColumns="0" formatRows="0"/>
  <conditionalFormatting sqref="B2:E2">
    <cfRule type="cellIs" dxfId="1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5BEE-6A19-47D1-BC5C-958B6A1B939C}">
  <sheetPr>
    <tabColor rgb="FFFFC000"/>
    <pageSetUpPr fitToPage="1"/>
  </sheetPr>
  <dimension ref="A1:AG40"/>
  <sheetViews>
    <sheetView topLeftCell="A5" zoomScale="55" zoomScaleNormal="55" zoomScaleSheetLayoutView="30" workbookViewId="0">
      <selection activeCell="W17" sqref="W17"/>
    </sheetView>
  </sheetViews>
  <sheetFormatPr defaultColWidth="9.109375" defaultRowHeight="13.2" outlineLevelRow="1" outlineLevelCol="1" x14ac:dyDescent="0.25"/>
  <cols>
    <col min="1" max="1" width="10.44140625" style="18" customWidth="1"/>
    <col min="2" max="2" width="21.21875" style="18" customWidth="1"/>
    <col min="3" max="3" width="12.5546875" style="18" customWidth="1"/>
    <col min="4" max="4" width="15.33203125" style="18" customWidth="1"/>
    <col min="5" max="5" width="8.88671875" style="18" customWidth="1"/>
    <col min="6" max="6" width="15.88671875" style="18" customWidth="1"/>
    <col min="7" max="9" width="10.77734375" style="18" customWidth="1"/>
    <col min="10" max="11" width="10.77734375" style="18" customWidth="1" outlineLevel="1"/>
    <col min="12" max="12" width="2.33203125" style="18" customWidth="1"/>
    <col min="13" max="13" width="10.77734375" style="19" customWidth="1"/>
    <col min="14" max="15" width="10.77734375" style="18" customWidth="1"/>
    <col min="16" max="17" width="10.77734375" style="18" customWidth="1" outlineLevel="1"/>
    <col min="18" max="18" width="2.33203125" style="18" customWidth="1"/>
    <col min="19" max="23" width="10.77734375" style="18" customWidth="1" outlineLevel="1"/>
    <col min="24" max="24" width="2.33203125" style="18" customWidth="1"/>
    <col min="25" max="29" width="10.77734375" style="18" hidden="1" customWidth="1" outlineLevel="1"/>
    <col min="30" max="30" width="2.33203125" style="18" customWidth="1" collapsed="1"/>
    <col min="31" max="16384" width="9.109375" style="18"/>
  </cols>
  <sheetData>
    <row r="1" spans="2:33" ht="19.8" customHeight="1" thickBot="1" x14ac:dyDescent="0.3">
      <c r="L1" s="236" t="s">
        <v>66</v>
      </c>
      <c r="R1" s="236" t="s">
        <v>66</v>
      </c>
      <c r="S1" s="112"/>
      <c r="T1" s="112"/>
      <c r="U1" s="112"/>
      <c r="V1" s="112"/>
      <c r="W1" s="112"/>
      <c r="X1" s="236" t="s">
        <v>67</v>
      </c>
      <c r="Y1" s="112"/>
      <c r="Z1" s="112"/>
      <c r="AA1" s="112"/>
      <c r="AB1" s="112"/>
      <c r="AC1" s="112"/>
      <c r="AD1" s="236" t="s">
        <v>67</v>
      </c>
      <c r="AE1" s="109"/>
    </row>
    <row r="2" spans="2:33" ht="43.2" customHeight="1" x14ac:dyDescent="0.25">
      <c r="B2" s="234" t="s">
        <v>33</v>
      </c>
      <c r="C2" s="235"/>
      <c r="D2" s="235"/>
      <c r="E2" s="235"/>
      <c r="F2" s="235"/>
      <c r="G2" s="235"/>
      <c r="H2" s="235"/>
      <c r="I2" s="235"/>
      <c r="J2" s="55"/>
      <c r="K2" s="56"/>
      <c r="L2" s="237"/>
      <c r="M2" s="114"/>
      <c r="R2" s="237"/>
      <c r="S2" s="112"/>
      <c r="T2" s="112"/>
      <c r="U2" s="112"/>
      <c r="V2" s="112"/>
      <c r="W2" s="112"/>
      <c r="X2" s="237"/>
      <c r="Y2" s="112"/>
      <c r="Z2" s="112"/>
      <c r="AA2" s="112"/>
      <c r="AB2" s="112"/>
      <c r="AC2" s="112"/>
      <c r="AD2" s="237"/>
      <c r="AE2" s="110"/>
    </row>
    <row r="3" spans="2:33" ht="26.4" customHeight="1" x14ac:dyDescent="0.25">
      <c r="B3" s="135"/>
      <c r="D3" s="90" t="s">
        <v>5</v>
      </c>
      <c r="E3" s="136">
        <v>4</v>
      </c>
      <c r="F3" s="90" t="s">
        <v>6</v>
      </c>
      <c r="G3" s="136"/>
      <c r="H3" s="91" t="s">
        <v>4</v>
      </c>
      <c r="I3" s="136" t="s">
        <v>77</v>
      </c>
      <c r="J3" s="90" t="s">
        <v>7</v>
      </c>
      <c r="K3" s="137" t="s">
        <v>78</v>
      </c>
      <c r="L3" s="138"/>
      <c r="M3" s="138"/>
      <c r="R3" s="138"/>
      <c r="X3" s="138"/>
      <c r="AD3" s="138"/>
    </row>
    <row r="4" spans="2:33" x14ac:dyDescent="0.25">
      <c r="B4" s="139"/>
      <c r="C4" s="140"/>
      <c r="D4" s="140"/>
      <c r="F4" s="140"/>
      <c r="G4" s="140"/>
      <c r="H4" s="140"/>
      <c r="I4" s="140"/>
      <c r="J4" s="140"/>
      <c r="K4" s="141"/>
      <c r="L4" s="140"/>
      <c r="M4" s="140"/>
      <c r="R4" s="140"/>
      <c r="X4" s="140"/>
      <c r="AD4" s="140"/>
    </row>
    <row r="5" spans="2:33" ht="27" customHeight="1" x14ac:dyDescent="0.25">
      <c r="B5" s="94" t="s">
        <v>31</v>
      </c>
      <c r="C5" s="251" t="s">
        <v>10</v>
      </c>
      <c r="D5" s="252"/>
      <c r="E5" s="253"/>
      <c r="F5" s="90" t="s">
        <v>40</v>
      </c>
      <c r="G5" s="136" t="s">
        <v>79</v>
      </c>
      <c r="H5" s="90" t="s">
        <v>42</v>
      </c>
      <c r="I5" s="142">
        <v>0.58333333333333304</v>
      </c>
      <c r="J5" s="90" t="s">
        <v>43</v>
      </c>
      <c r="K5" s="143">
        <v>0.83333333333333304</v>
      </c>
      <c r="L5" s="144"/>
      <c r="M5" s="138"/>
      <c r="R5" s="144"/>
      <c r="X5" s="144"/>
      <c r="AD5" s="144"/>
    </row>
    <row r="6" spans="2:33" ht="27" customHeight="1" x14ac:dyDescent="0.25">
      <c r="B6" s="94" t="s">
        <v>32</v>
      </c>
      <c r="C6" s="251"/>
      <c r="D6" s="252"/>
      <c r="E6" s="253"/>
      <c r="F6" s="90" t="s">
        <v>41</v>
      </c>
      <c r="G6" s="136"/>
      <c r="H6" s="90" t="s">
        <v>63</v>
      </c>
      <c r="I6" s="142">
        <v>0.375</v>
      </c>
      <c r="J6" s="90" t="s">
        <v>64</v>
      </c>
      <c r="K6" s="143">
        <v>0.83333333333333304</v>
      </c>
      <c r="L6" s="144"/>
      <c r="M6" s="138"/>
      <c r="R6" s="144"/>
      <c r="X6" s="144"/>
      <c r="AD6" s="144"/>
    </row>
    <row r="7" spans="2:33" ht="13.8" thickBot="1" x14ac:dyDescent="0.3">
      <c r="B7" s="145"/>
      <c r="C7" s="146"/>
      <c r="D7" s="146"/>
      <c r="E7" s="146"/>
      <c r="F7" s="146"/>
      <c r="G7" s="146"/>
      <c r="H7" s="146"/>
      <c r="I7" s="146"/>
      <c r="J7" s="146"/>
      <c r="K7" s="147"/>
      <c r="M7" s="18"/>
    </row>
    <row r="9" spans="2:33" ht="34.950000000000003" customHeight="1" x14ac:dyDescent="0.25">
      <c r="E9" s="148"/>
      <c r="F9" s="149" t="s">
        <v>82</v>
      </c>
      <c r="G9" s="148"/>
      <c r="H9" s="149"/>
      <c r="I9" s="149"/>
      <c r="J9" s="149"/>
      <c r="K9" s="149"/>
      <c r="L9" s="149"/>
      <c r="M9" s="149"/>
      <c r="R9" s="149"/>
      <c r="X9" s="149"/>
      <c r="AD9" s="149"/>
    </row>
    <row r="10" spans="2:33" ht="34.950000000000003" customHeight="1" x14ac:dyDescent="0.25">
      <c r="B10" s="29"/>
      <c r="E10" s="150"/>
      <c r="F10" s="151" t="s">
        <v>83</v>
      </c>
      <c r="G10" s="150"/>
      <c r="H10" s="151"/>
      <c r="I10" s="151"/>
      <c r="J10" s="151"/>
      <c r="K10" s="151"/>
      <c r="L10" s="151"/>
      <c r="M10" s="151"/>
      <c r="R10" s="151"/>
      <c r="X10" s="151"/>
      <c r="AD10" s="151"/>
    </row>
    <row r="11" spans="2:33" ht="9" customHeight="1" thickBot="1" x14ac:dyDescent="0.3">
      <c r="B11" s="31"/>
    </row>
    <row r="12" spans="2:33" ht="30" customHeight="1" thickBot="1" x14ac:dyDescent="0.3">
      <c r="B12" s="206" t="s">
        <v>39</v>
      </c>
      <c r="C12" s="209" t="s">
        <v>62</v>
      </c>
      <c r="D12" s="209" t="s">
        <v>45</v>
      </c>
      <c r="E12" s="212" t="s">
        <v>25</v>
      </c>
      <c r="F12" s="62" t="s">
        <v>47</v>
      </c>
      <c r="G12" s="254">
        <v>45324</v>
      </c>
      <c r="H12" s="255"/>
      <c r="I12" s="255"/>
      <c r="J12" s="255"/>
      <c r="K12" s="256"/>
      <c r="L12" s="152"/>
      <c r="M12" s="254">
        <v>45325</v>
      </c>
      <c r="N12" s="255"/>
      <c r="O12" s="255"/>
      <c r="P12" s="255"/>
      <c r="Q12" s="256"/>
      <c r="R12" s="152"/>
      <c r="S12" s="254">
        <v>45326</v>
      </c>
      <c r="T12" s="255"/>
      <c r="U12" s="255"/>
      <c r="V12" s="255"/>
      <c r="W12" s="256"/>
      <c r="X12" s="152"/>
      <c r="Y12" s="257" t="s">
        <v>44</v>
      </c>
      <c r="Z12" s="258"/>
      <c r="AA12" s="258"/>
      <c r="AB12" s="258"/>
      <c r="AC12" s="259"/>
      <c r="AD12" s="153"/>
      <c r="AE12" s="245" t="s">
        <v>0</v>
      </c>
      <c r="AF12" s="246"/>
      <c r="AG12" s="247"/>
    </row>
    <row r="13" spans="2:33" ht="30" customHeight="1" x14ac:dyDescent="0.25">
      <c r="B13" s="207"/>
      <c r="C13" s="210"/>
      <c r="D13" s="210"/>
      <c r="E13" s="213"/>
      <c r="F13" s="63" t="s">
        <v>46</v>
      </c>
      <c r="G13" s="222">
        <f t="shared" ref="G13" si="0">IF(G12="gg/mm","",(IF(G12="","",G12)))</f>
        <v>45324</v>
      </c>
      <c r="H13" s="223"/>
      <c r="I13" s="223"/>
      <c r="J13" s="223"/>
      <c r="K13" s="224"/>
      <c r="L13" s="119"/>
      <c r="M13" s="240">
        <f t="shared" ref="M13" si="1">IF(M12="gg/mm","",(IF(M12="","",M12)))</f>
        <v>45325</v>
      </c>
      <c r="N13" s="223"/>
      <c r="O13" s="223"/>
      <c r="P13" s="223"/>
      <c r="Q13" s="224"/>
      <c r="R13" s="119"/>
      <c r="S13" s="240">
        <f t="shared" ref="S13" si="2">IF(S12="gg/mm","",(IF(S12="","",S12)))</f>
        <v>45326</v>
      </c>
      <c r="T13" s="223"/>
      <c r="U13" s="223"/>
      <c r="V13" s="223"/>
      <c r="W13" s="224"/>
      <c r="X13" s="119"/>
      <c r="Y13" s="240" t="str">
        <f t="shared" ref="Y13" si="3">IF(Y12="gg/mm","",(IF(Y12="","",Y12)))</f>
        <v/>
      </c>
      <c r="Z13" s="223"/>
      <c r="AA13" s="223"/>
      <c r="AB13" s="223"/>
      <c r="AC13" s="224"/>
      <c r="AD13" s="105"/>
      <c r="AE13" s="248" t="s">
        <v>38</v>
      </c>
      <c r="AF13" s="249"/>
      <c r="AG13" s="250"/>
    </row>
    <row r="14" spans="2:33" ht="30" customHeight="1" thickBot="1" x14ac:dyDescent="0.3">
      <c r="B14" s="207"/>
      <c r="C14" s="210"/>
      <c r="D14" s="210"/>
      <c r="E14" s="213"/>
      <c r="F14" s="63" t="s">
        <v>48</v>
      </c>
      <c r="G14" s="263" t="s">
        <v>80</v>
      </c>
      <c r="H14" s="261"/>
      <c r="I14" s="261"/>
      <c r="J14" s="261"/>
      <c r="K14" s="262"/>
      <c r="L14" s="154"/>
      <c r="M14" s="260" t="s">
        <v>81</v>
      </c>
      <c r="N14" s="261"/>
      <c r="O14" s="261"/>
      <c r="P14" s="261"/>
      <c r="Q14" s="262"/>
      <c r="R14" s="154"/>
      <c r="S14" s="260" t="s">
        <v>81</v>
      </c>
      <c r="T14" s="261"/>
      <c r="U14" s="261"/>
      <c r="V14" s="261"/>
      <c r="W14" s="262"/>
      <c r="X14" s="154"/>
      <c r="Y14" s="260"/>
      <c r="Z14" s="261"/>
      <c r="AA14" s="261"/>
      <c r="AB14" s="261"/>
      <c r="AC14" s="262"/>
      <c r="AD14" s="155"/>
      <c r="AE14" s="82"/>
      <c r="AF14" s="83"/>
      <c r="AG14" s="84"/>
    </row>
    <row r="15" spans="2:33" ht="30" customHeight="1" thickBot="1" x14ac:dyDescent="0.3">
      <c r="B15" s="208"/>
      <c r="C15" s="211"/>
      <c r="D15" s="215"/>
      <c r="E15" s="214"/>
      <c r="F15" s="71" t="s">
        <v>49</v>
      </c>
      <c r="G15" s="219" t="s">
        <v>37</v>
      </c>
      <c r="H15" s="220"/>
      <c r="I15" s="220"/>
      <c r="J15" s="220"/>
      <c r="K15" s="221"/>
      <c r="L15" s="108"/>
      <c r="M15" s="238" t="s">
        <v>37</v>
      </c>
      <c r="N15" s="220"/>
      <c r="O15" s="220"/>
      <c r="P15" s="220"/>
      <c r="Q15" s="221"/>
      <c r="R15" s="108"/>
      <c r="S15" s="238" t="s">
        <v>37</v>
      </c>
      <c r="T15" s="220"/>
      <c r="U15" s="220"/>
      <c r="V15" s="220"/>
      <c r="W15" s="221"/>
      <c r="X15" s="108"/>
      <c r="Y15" s="238" t="s">
        <v>37</v>
      </c>
      <c r="Z15" s="220"/>
      <c r="AA15" s="220"/>
      <c r="AB15" s="220"/>
      <c r="AC15" s="221"/>
      <c r="AD15" s="111"/>
      <c r="AE15" s="85" t="s">
        <v>2</v>
      </c>
      <c r="AF15" s="86" t="s">
        <v>1</v>
      </c>
      <c r="AG15" s="87"/>
    </row>
    <row r="16" spans="2:33" ht="40.049999999999997" customHeight="1" x14ac:dyDescent="0.25">
      <c r="B16" s="59"/>
      <c r="C16" s="32"/>
      <c r="D16" s="32"/>
      <c r="E16" s="33"/>
      <c r="F16" s="72" t="s">
        <v>29</v>
      </c>
      <c r="G16" s="228">
        <f>IF('Es. IMPOSTA TURNI '!B2&gt;0,'Es. IMPOSTA TURNI '!B2,0)</f>
        <v>21</v>
      </c>
      <c r="H16" s="229"/>
      <c r="I16" s="229"/>
      <c r="J16" s="229"/>
      <c r="K16" s="230"/>
      <c r="L16" s="117"/>
      <c r="M16" s="228">
        <f>'Es. IMPOSTA TURNI '!C2</f>
        <v>48</v>
      </c>
      <c r="N16" s="229"/>
      <c r="O16" s="229"/>
      <c r="P16" s="229"/>
      <c r="Q16" s="230"/>
      <c r="R16" s="117"/>
      <c r="S16" s="228">
        <f>'Es. IMPOSTA TURNI '!D2</f>
        <v>48</v>
      </c>
      <c r="T16" s="229"/>
      <c r="U16" s="229"/>
      <c r="V16" s="229"/>
      <c r="W16" s="230"/>
      <c r="X16" s="117"/>
      <c r="Y16" s="228">
        <f>'Es. IMPOSTA TURNI '!E2</f>
        <v>0</v>
      </c>
      <c r="Z16" s="229"/>
      <c r="AA16" s="229"/>
      <c r="AB16" s="229"/>
      <c r="AC16" s="230"/>
      <c r="AD16" s="107"/>
      <c r="AE16" s="99"/>
      <c r="AF16" s="100"/>
      <c r="AG16" s="101"/>
    </row>
    <row r="17" spans="1:33" ht="49.95" customHeight="1" x14ac:dyDescent="0.25">
      <c r="B17" s="156" t="s">
        <v>68</v>
      </c>
      <c r="C17" s="157"/>
      <c r="D17" s="157"/>
      <c r="E17" s="158"/>
      <c r="F17" s="158"/>
      <c r="G17" s="159"/>
      <c r="H17" s="159"/>
      <c r="I17" s="160"/>
      <c r="J17" s="160"/>
      <c r="K17" s="160"/>
      <c r="L17" s="160"/>
      <c r="M17" s="159" t="s">
        <v>72</v>
      </c>
      <c r="N17" s="159" t="s">
        <v>73</v>
      </c>
      <c r="O17" s="159" t="s">
        <v>72</v>
      </c>
      <c r="P17" s="159" t="s">
        <v>73</v>
      </c>
      <c r="Q17" s="159"/>
      <c r="R17" s="160"/>
      <c r="S17" s="159" t="s">
        <v>74</v>
      </c>
      <c r="T17" s="159" t="s">
        <v>72</v>
      </c>
      <c r="U17" s="159" t="s">
        <v>73</v>
      </c>
      <c r="V17" s="159" t="s">
        <v>74</v>
      </c>
      <c r="W17" s="159" t="s">
        <v>75</v>
      </c>
      <c r="X17" s="160"/>
      <c r="Y17" s="160"/>
      <c r="Z17" s="160"/>
      <c r="AA17" s="160"/>
      <c r="AB17" s="160"/>
      <c r="AC17" s="160"/>
      <c r="AD17" s="160"/>
      <c r="AE17" s="161"/>
      <c r="AF17" s="162"/>
      <c r="AG17" s="163"/>
    </row>
    <row r="18" spans="1:33" ht="31.95" customHeight="1" thickBot="1" x14ac:dyDescent="0.3">
      <c r="B18" s="164"/>
      <c r="C18" s="66">
        <v>34</v>
      </c>
      <c r="D18" s="66">
        <f>IF(C18&gt;0,C18-AE18-1,0)</f>
        <v>0</v>
      </c>
      <c r="E18" s="165">
        <v>0</v>
      </c>
      <c r="F18" s="38">
        <f>E18/C18</f>
        <v>0</v>
      </c>
      <c r="G18" s="166"/>
      <c r="H18" s="167"/>
      <c r="I18" s="167"/>
      <c r="J18" s="167"/>
      <c r="K18" s="167"/>
      <c r="L18" s="167"/>
      <c r="M18" s="166">
        <v>6</v>
      </c>
      <c r="N18" s="167">
        <v>6</v>
      </c>
      <c r="O18" s="166">
        <v>6</v>
      </c>
      <c r="P18" s="167">
        <v>3</v>
      </c>
      <c r="Q18" s="167"/>
      <c r="R18" s="167"/>
      <c r="S18" s="167">
        <v>3</v>
      </c>
      <c r="T18" s="166">
        <v>4</v>
      </c>
      <c r="U18" s="167">
        <v>2</v>
      </c>
      <c r="V18" s="167">
        <v>2</v>
      </c>
      <c r="W18" s="167">
        <v>1</v>
      </c>
      <c r="X18" s="167"/>
      <c r="Y18" s="166"/>
      <c r="Z18" s="167"/>
      <c r="AA18" s="167"/>
      <c r="AB18" s="167"/>
      <c r="AC18" s="167"/>
      <c r="AD18" s="167"/>
      <c r="AE18" s="76">
        <f>SUM(G18:AC18)</f>
        <v>33</v>
      </c>
      <c r="AF18" s="168"/>
      <c r="AG18" s="40">
        <f>AF18/AE18</f>
        <v>0</v>
      </c>
    </row>
    <row r="19" spans="1:33" ht="13.05" customHeight="1" thickTop="1" thickBot="1" x14ac:dyDescent="0.3">
      <c r="A19" s="116" t="s">
        <v>50</v>
      </c>
      <c r="B19" s="169"/>
      <c r="C19" s="127"/>
      <c r="D19" s="127"/>
      <c r="E19" s="170"/>
      <c r="F19" s="129"/>
      <c r="G19" s="171"/>
      <c r="H19" s="172"/>
      <c r="I19" s="172"/>
      <c r="J19" s="172"/>
      <c r="K19" s="172"/>
      <c r="L19" s="172"/>
      <c r="M19" s="171"/>
      <c r="N19" s="172"/>
      <c r="O19" s="172"/>
      <c r="P19" s="172"/>
      <c r="Q19" s="172"/>
      <c r="R19" s="172"/>
      <c r="S19" s="171"/>
      <c r="T19" s="172"/>
      <c r="U19" s="172"/>
      <c r="V19" s="172"/>
      <c r="W19" s="172"/>
      <c r="X19" s="172"/>
      <c r="Y19" s="171"/>
      <c r="Z19" s="172"/>
      <c r="AA19" s="172"/>
      <c r="AB19" s="172"/>
      <c r="AC19" s="172"/>
      <c r="AD19" s="172"/>
      <c r="AE19" s="76"/>
      <c r="AF19" s="168"/>
      <c r="AG19" s="74"/>
    </row>
    <row r="20" spans="1:33" ht="49.95" customHeight="1" outlineLevel="1" thickTop="1" x14ac:dyDescent="0.25">
      <c r="A20" s="115"/>
      <c r="B20" s="156" t="s">
        <v>69</v>
      </c>
      <c r="C20" s="157"/>
      <c r="D20" s="157"/>
      <c r="E20" s="158"/>
      <c r="F20" s="158"/>
      <c r="G20" s="159"/>
      <c r="H20" s="159"/>
      <c r="I20" s="159"/>
      <c r="J20" s="173"/>
      <c r="K20" s="173"/>
      <c r="L20" s="173"/>
      <c r="M20" s="159" t="s">
        <v>72</v>
      </c>
      <c r="N20" s="159"/>
      <c r="O20" s="159"/>
      <c r="P20" s="173"/>
      <c r="Q20" s="173"/>
      <c r="R20" s="173"/>
      <c r="S20" s="159" t="s">
        <v>73</v>
      </c>
      <c r="T20" s="159" t="s">
        <v>74</v>
      </c>
      <c r="U20" s="159" t="s">
        <v>72</v>
      </c>
      <c r="V20" s="159" t="s">
        <v>73</v>
      </c>
      <c r="W20" s="159" t="s">
        <v>74</v>
      </c>
      <c r="X20" s="173"/>
      <c r="Y20" s="159"/>
      <c r="Z20" s="173"/>
      <c r="AA20" s="173"/>
      <c r="AB20" s="173"/>
      <c r="AC20" s="173"/>
      <c r="AD20" s="173"/>
      <c r="AE20" s="161"/>
      <c r="AF20" s="162"/>
      <c r="AG20" s="163"/>
    </row>
    <row r="21" spans="1:33" ht="31.95" customHeight="1" outlineLevel="1" thickBot="1" x14ac:dyDescent="0.3">
      <c r="A21" s="115"/>
      <c r="B21" s="164"/>
      <c r="C21" s="66">
        <v>14</v>
      </c>
      <c r="D21" s="66">
        <f>IF(C21&gt;0,C21-AE21-1,0)</f>
        <v>0</v>
      </c>
      <c r="E21" s="165">
        <v>0</v>
      </c>
      <c r="F21" s="38">
        <f>E21/C21</f>
        <v>0</v>
      </c>
      <c r="G21" s="166"/>
      <c r="H21" s="167"/>
      <c r="I21" s="167"/>
      <c r="J21" s="167"/>
      <c r="K21" s="167"/>
      <c r="L21" s="167"/>
      <c r="M21" s="166">
        <v>2</v>
      </c>
      <c r="N21" s="167"/>
      <c r="O21" s="167"/>
      <c r="P21" s="167"/>
      <c r="Q21" s="167"/>
      <c r="R21" s="167"/>
      <c r="S21" s="167">
        <v>4</v>
      </c>
      <c r="T21" s="167">
        <v>2</v>
      </c>
      <c r="U21" s="166">
        <v>2</v>
      </c>
      <c r="V21" s="167">
        <v>2</v>
      </c>
      <c r="W21" s="167">
        <v>1</v>
      </c>
      <c r="X21" s="167"/>
      <c r="Y21" s="166"/>
      <c r="Z21" s="167"/>
      <c r="AA21" s="167"/>
      <c r="AB21" s="167"/>
      <c r="AC21" s="167"/>
      <c r="AD21" s="167"/>
      <c r="AE21" s="76">
        <f>SUM(G21:AC21)</f>
        <v>13</v>
      </c>
      <c r="AF21" s="168"/>
      <c r="AG21" s="40">
        <f>AF21/AE21</f>
        <v>0</v>
      </c>
    </row>
    <row r="22" spans="1:33" ht="49.95" customHeight="1" outlineLevel="1" thickTop="1" x14ac:dyDescent="0.25">
      <c r="A22" s="115"/>
      <c r="B22" s="156" t="s">
        <v>70</v>
      </c>
      <c r="C22" s="157"/>
      <c r="D22" s="157"/>
      <c r="E22" s="158"/>
      <c r="F22" s="158"/>
      <c r="G22" s="159" t="s">
        <v>72</v>
      </c>
      <c r="H22" s="159" t="s">
        <v>73</v>
      </c>
      <c r="I22" s="159" t="s">
        <v>74</v>
      </c>
      <c r="J22" s="159" t="s">
        <v>75</v>
      </c>
      <c r="K22" s="174"/>
      <c r="L22" s="174"/>
      <c r="M22" s="159" t="s">
        <v>72</v>
      </c>
      <c r="N22" s="159" t="s">
        <v>73</v>
      </c>
      <c r="O22" s="159" t="s">
        <v>74</v>
      </c>
      <c r="P22" s="159" t="s">
        <v>75</v>
      </c>
      <c r="Q22" s="174"/>
      <c r="R22" s="174"/>
      <c r="S22" s="159" t="s">
        <v>72</v>
      </c>
      <c r="T22" s="159" t="s">
        <v>73</v>
      </c>
      <c r="U22" s="159" t="s">
        <v>74</v>
      </c>
      <c r="V22" s="159" t="s">
        <v>75</v>
      </c>
      <c r="W22" s="159" t="s">
        <v>76</v>
      </c>
      <c r="X22" s="174"/>
      <c r="Y22" s="160"/>
      <c r="Z22" s="174"/>
      <c r="AA22" s="174"/>
      <c r="AB22" s="174"/>
      <c r="AC22" s="174"/>
      <c r="AD22" s="174"/>
      <c r="AE22" s="161"/>
      <c r="AF22" s="162"/>
      <c r="AG22" s="163"/>
    </row>
    <row r="23" spans="1:33" ht="31.95" customHeight="1" outlineLevel="1" thickBot="1" x14ac:dyDescent="0.3">
      <c r="A23" s="115"/>
      <c r="B23" s="164"/>
      <c r="C23" s="66">
        <v>48</v>
      </c>
      <c r="D23" s="66">
        <f>IF(C23&gt;0,C23-AE23-1,0)</f>
        <v>0</v>
      </c>
      <c r="E23" s="165">
        <v>0</v>
      </c>
      <c r="F23" s="38">
        <f>E23/C23</f>
        <v>0</v>
      </c>
      <c r="G23" s="166">
        <v>3</v>
      </c>
      <c r="H23" s="167">
        <v>4</v>
      </c>
      <c r="I23" s="167">
        <v>4</v>
      </c>
      <c r="J23" s="167">
        <v>4</v>
      </c>
      <c r="K23" s="167"/>
      <c r="L23" s="167"/>
      <c r="M23" s="166">
        <v>6</v>
      </c>
      <c r="N23" s="167">
        <v>6</v>
      </c>
      <c r="O23" s="167">
        <v>4</v>
      </c>
      <c r="P23" s="167">
        <v>4</v>
      </c>
      <c r="Q23" s="167"/>
      <c r="R23" s="167"/>
      <c r="S23" s="166">
        <v>4</v>
      </c>
      <c r="T23" s="167">
        <v>3</v>
      </c>
      <c r="U23" s="167">
        <v>2</v>
      </c>
      <c r="V23" s="167">
        <v>2</v>
      </c>
      <c r="W23" s="167">
        <v>1</v>
      </c>
      <c r="X23" s="167"/>
      <c r="Y23" s="166"/>
      <c r="Z23" s="167"/>
      <c r="AA23" s="167"/>
      <c r="AB23" s="167"/>
      <c r="AC23" s="167"/>
      <c r="AD23" s="167"/>
      <c r="AE23" s="76">
        <f>SUM(G23:AC23)</f>
        <v>47</v>
      </c>
      <c r="AF23" s="168"/>
      <c r="AG23" s="40">
        <f>AF23/AE23</f>
        <v>0</v>
      </c>
    </row>
    <row r="24" spans="1:33" ht="49.95" customHeight="1" outlineLevel="1" thickTop="1" x14ac:dyDescent="0.25">
      <c r="A24" s="115"/>
      <c r="B24" s="156" t="s">
        <v>71</v>
      </c>
      <c r="C24" s="157"/>
      <c r="D24" s="157"/>
      <c r="E24" s="158"/>
      <c r="F24" s="158"/>
      <c r="G24" s="159" t="s">
        <v>72</v>
      </c>
      <c r="H24" s="159" t="s">
        <v>73</v>
      </c>
      <c r="I24" s="159"/>
      <c r="J24" s="159"/>
      <c r="K24" s="174"/>
      <c r="L24" s="174"/>
      <c r="M24" s="159" t="s">
        <v>74</v>
      </c>
      <c r="N24" s="159" t="s">
        <v>75</v>
      </c>
      <c r="O24" s="159"/>
      <c r="P24" s="159"/>
      <c r="Q24" s="174"/>
      <c r="R24" s="174"/>
      <c r="S24" s="159" t="s">
        <v>72</v>
      </c>
      <c r="T24" s="159" t="s">
        <v>73</v>
      </c>
      <c r="U24" s="159" t="s">
        <v>74</v>
      </c>
      <c r="V24" s="159" t="s">
        <v>75</v>
      </c>
      <c r="W24" s="159" t="s">
        <v>76</v>
      </c>
      <c r="X24" s="174"/>
      <c r="Y24" s="160"/>
      <c r="Z24" s="174"/>
      <c r="AA24" s="174"/>
      <c r="AB24" s="174"/>
      <c r="AC24" s="174"/>
      <c r="AD24" s="174"/>
      <c r="AE24" s="161"/>
      <c r="AF24" s="162"/>
      <c r="AG24" s="163"/>
    </row>
    <row r="25" spans="1:33" ht="31.95" customHeight="1" outlineLevel="1" thickBot="1" x14ac:dyDescent="0.3">
      <c r="A25" s="115"/>
      <c r="B25" s="164"/>
      <c r="C25" s="66">
        <v>17</v>
      </c>
      <c r="D25" s="66">
        <f>IF(C25&gt;0,C25-AE25-1,0)</f>
        <v>0</v>
      </c>
      <c r="E25" s="165">
        <v>0</v>
      </c>
      <c r="F25" s="38">
        <f>E25/C25</f>
        <v>0</v>
      </c>
      <c r="G25" s="166">
        <v>2</v>
      </c>
      <c r="H25" s="167">
        <v>2</v>
      </c>
      <c r="I25" s="167"/>
      <c r="J25" s="167"/>
      <c r="K25" s="167"/>
      <c r="L25" s="167"/>
      <c r="M25" s="167">
        <v>2</v>
      </c>
      <c r="N25" s="167">
        <v>2</v>
      </c>
      <c r="O25" s="167"/>
      <c r="P25" s="167"/>
      <c r="Q25" s="167"/>
      <c r="R25" s="167"/>
      <c r="S25" s="166">
        <v>1</v>
      </c>
      <c r="T25" s="167">
        <v>2</v>
      </c>
      <c r="U25" s="167">
        <v>2</v>
      </c>
      <c r="V25" s="167">
        <v>2</v>
      </c>
      <c r="W25" s="167">
        <v>1</v>
      </c>
      <c r="X25" s="167"/>
      <c r="Y25" s="166"/>
      <c r="Z25" s="167"/>
      <c r="AA25" s="167"/>
      <c r="AB25" s="167"/>
      <c r="AC25" s="167"/>
      <c r="AD25" s="167"/>
      <c r="AE25" s="76">
        <f>SUM(G25:AC25)</f>
        <v>16</v>
      </c>
      <c r="AF25" s="168"/>
      <c r="AG25" s="40">
        <f>AF25/AE25</f>
        <v>0</v>
      </c>
    </row>
    <row r="26" spans="1:33" ht="13.05" customHeight="1" thickTop="1" thickBot="1" x14ac:dyDescent="0.3">
      <c r="A26" s="116" t="s">
        <v>51</v>
      </c>
      <c r="B26" s="169"/>
      <c r="C26" s="127"/>
      <c r="D26" s="127"/>
      <c r="E26" s="170"/>
      <c r="F26" s="129"/>
      <c r="G26" s="171"/>
      <c r="H26" s="172"/>
      <c r="I26" s="172"/>
      <c r="J26" s="172"/>
      <c r="K26" s="172"/>
      <c r="L26" s="172"/>
      <c r="M26" s="171"/>
      <c r="N26" s="172"/>
      <c r="O26" s="172"/>
      <c r="P26" s="172"/>
      <c r="Q26" s="172"/>
      <c r="R26" s="172"/>
      <c r="S26" s="171"/>
      <c r="T26" s="172"/>
      <c r="U26" s="172"/>
      <c r="V26" s="172"/>
      <c r="W26" s="172"/>
      <c r="X26" s="172"/>
      <c r="Y26" s="171"/>
      <c r="Z26" s="172"/>
      <c r="AA26" s="172"/>
      <c r="AB26" s="172"/>
      <c r="AC26" s="172"/>
      <c r="AD26" s="172"/>
      <c r="AE26" s="76"/>
      <c r="AF26" s="168"/>
      <c r="AG26" s="74"/>
    </row>
    <row r="27" spans="1:33" ht="49.95" hidden="1" customHeight="1" outlineLevel="1" thickTop="1" x14ac:dyDescent="0.25">
      <c r="B27" s="156" t="s">
        <v>56</v>
      </c>
      <c r="C27" s="157"/>
      <c r="D27" s="157"/>
      <c r="E27" s="158"/>
      <c r="F27" s="158"/>
      <c r="G27" s="159"/>
      <c r="H27" s="173"/>
      <c r="I27" s="173"/>
      <c r="J27" s="173"/>
      <c r="K27" s="173"/>
      <c r="L27" s="173"/>
      <c r="M27" s="159"/>
      <c r="N27" s="173"/>
      <c r="O27" s="173"/>
      <c r="P27" s="173"/>
      <c r="Q27" s="173"/>
      <c r="R27" s="173"/>
      <c r="S27" s="159"/>
      <c r="T27" s="173"/>
      <c r="U27" s="173"/>
      <c r="V27" s="173"/>
      <c r="W27" s="173"/>
      <c r="X27" s="173"/>
      <c r="Y27" s="159"/>
      <c r="Z27" s="173"/>
      <c r="AA27" s="173"/>
      <c r="AB27" s="173"/>
      <c r="AC27" s="173"/>
      <c r="AD27" s="173"/>
      <c r="AE27" s="175"/>
      <c r="AF27" s="168"/>
      <c r="AG27" s="176"/>
    </row>
    <row r="28" spans="1:33" ht="31.95" hidden="1" customHeight="1" outlineLevel="1" thickBot="1" x14ac:dyDescent="0.3">
      <c r="B28" s="164"/>
      <c r="C28" s="66">
        <v>0</v>
      </c>
      <c r="D28" s="66">
        <f>IF(C28&gt;0,C28-AE28-1,0)</f>
        <v>0</v>
      </c>
      <c r="E28" s="165">
        <v>0</v>
      </c>
      <c r="F28" s="38" t="e">
        <f>E28/C28</f>
        <v>#DIV/0!</v>
      </c>
      <c r="G28" s="166"/>
      <c r="H28" s="167"/>
      <c r="I28" s="167"/>
      <c r="J28" s="167"/>
      <c r="K28" s="167"/>
      <c r="L28" s="167"/>
      <c r="M28" s="166"/>
      <c r="N28" s="167"/>
      <c r="O28" s="167"/>
      <c r="P28" s="167"/>
      <c r="Q28" s="167"/>
      <c r="R28" s="167"/>
      <c r="S28" s="166"/>
      <c r="T28" s="167"/>
      <c r="U28" s="167"/>
      <c r="V28" s="167"/>
      <c r="W28" s="167"/>
      <c r="X28" s="167"/>
      <c r="Y28" s="166"/>
      <c r="Z28" s="167"/>
      <c r="AA28" s="167"/>
      <c r="AB28" s="167"/>
      <c r="AC28" s="167"/>
      <c r="AD28" s="167"/>
      <c r="AE28" s="76">
        <f>SUM(G28:AC28)</f>
        <v>0</v>
      </c>
      <c r="AF28" s="168"/>
      <c r="AG28" s="74" t="e">
        <f>AF28/AE28</f>
        <v>#DIV/0!</v>
      </c>
    </row>
    <row r="29" spans="1:33" ht="49.95" hidden="1" customHeight="1" outlineLevel="1" thickTop="1" x14ac:dyDescent="0.25">
      <c r="B29" s="156" t="s">
        <v>57</v>
      </c>
      <c r="C29" s="157"/>
      <c r="D29" s="157"/>
      <c r="E29" s="158"/>
      <c r="F29" s="158"/>
      <c r="G29" s="160"/>
      <c r="H29" s="174"/>
      <c r="I29" s="174"/>
      <c r="J29" s="174"/>
      <c r="K29" s="174"/>
      <c r="L29" s="174"/>
      <c r="M29" s="160"/>
      <c r="N29" s="174"/>
      <c r="O29" s="174"/>
      <c r="P29" s="174"/>
      <c r="Q29" s="174"/>
      <c r="R29" s="174"/>
      <c r="S29" s="160"/>
      <c r="T29" s="174"/>
      <c r="U29" s="174"/>
      <c r="V29" s="174"/>
      <c r="W29" s="174"/>
      <c r="X29" s="174"/>
      <c r="Y29" s="160"/>
      <c r="Z29" s="174"/>
      <c r="AA29" s="174"/>
      <c r="AB29" s="174"/>
      <c r="AC29" s="174"/>
      <c r="AD29" s="174"/>
      <c r="AE29" s="175"/>
      <c r="AF29" s="168"/>
      <c r="AG29" s="176"/>
    </row>
    <row r="30" spans="1:33" ht="31.95" hidden="1" customHeight="1" outlineLevel="1" thickBot="1" x14ac:dyDescent="0.3">
      <c r="B30" s="164"/>
      <c r="C30" s="68">
        <v>0</v>
      </c>
      <c r="D30" s="68">
        <f>IF(C30&gt;0,C30-AE30-1,0)</f>
        <v>0</v>
      </c>
      <c r="E30" s="177">
        <v>0</v>
      </c>
      <c r="F30" s="38" t="e">
        <f>E30/C30</f>
        <v>#DIV/0!</v>
      </c>
      <c r="G30" s="166"/>
      <c r="H30" s="167"/>
      <c r="I30" s="167"/>
      <c r="J30" s="167"/>
      <c r="K30" s="167"/>
      <c r="L30" s="167"/>
      <c r="M30" s="166"/>
      <c r="N30" s="167"/>
      <c r="O30" s="167"/>
      <c r="P30" s="167"/>
      <c r="Q30" s="167"/>
      <c r="R30" s="167"/>
      <c r="S30" s="166"/>
      <c r="T30" s="167"/>
      <c r="U30" s="167"/>
      <c r="V30" s="167"/>
      <c r="W30" s="167"/>
      <c r="X30" s="167"/>
      <c r="Y30" s="166"/>
      <c r="Z30" s="167"/>
      <c r="AA30" s="167"/>
      <c r="AB30" s="167"/>
      <c r="AC30" s="167"/>
      <c r="AD30" s="167"/>
      <c r="AE30" s="76">
        <f>SUM(G30:AC30)</f>
        <v>0</v>
      </c>
      <c r="AF30" s="168"/>
      <c r="AG30" s="74" t="e">
        <f>AF30/AE30</f>
        <v>#DIV/0!</v>
      </c>
    </row>
    <row r="31" spans="1:33" ht="49.95" hidden="1" customHeight="1" outlineLevel="1" thickTop="1" x14ac:dyDescent="0.25">
      <c r="B31" s="156" t="s">
        <v>58</v>
      </c>
      <c r="C31" s="157"/>
      <c r="D31" s="157"/>
      <c r="E31" s="158"/>
      <c r="F31" s="158"/>
      <c r="G31" s="160"/>
      <c r="H31" s="174"/>
      <c r="I31" s="174"/>
      <c r="J31" s="174"/>
      <c r="K31" s="174"/>
      <c r="L31" s="174"/>
      <c r="M31" s="160"/>
      <c r="N31" s="174"/>
      <c r="O31" s="174"/>
      <c r="P31" s="174"/>
      <c r="Q31" s="174"/>
      <c r="R31" s="174"/>
      <c r="S31" s="160"/>
      <c r="T31" s="174"/>
      <c r="U31" s="174"/>
      <c r="V31" s="174"/>
      <c r="W31" s="174"/>
      <c r="X31" s="174"/>
      <c r="Y31" s="160"/>
      <c r="Z31" s="174"/>
      <c r="AA31" s="174"/>
      <c r="AB31" s="174"/>
      <c r="AC31" s="174"/>
      <c r="AD31" s="174"/>
      <c r="AE31" s="175"/>
      <c r="AF31" s="168"/>
      <c r="AG31" s="178"/>
    </row>
    <row r="32" spans="1:33" ht="31.95" hidden="1" customHeight="1" outlineLevel="1" thickBot="1" x14ac:dyDescent="0.3">
      <c r="B32" s="164"/>
      <c r="C32" s="66">
        <v>0</v>
      </c>
      <c r="D32" s="66">
        <f>IF(C32&gt;0,C32-AE32-1,0)</f>
        <v>0</v>
      </c>
      <c r="E32" s="165">
        <v>0</v>
      </c>
      <c r="F32" s="38" t="e">
        <f>E32/C32</f>
        <v>#DIV/0!</v>
      </c>
      <c r="G32" s="166"/>
      <c r="H32" s="167"/>
      <c r="I32" s="167"/>
      <c r="J32" s="167"/>
      <c r="K32" s="167"/>
      <c r="L32" s="167"/>
      <c r="M32" s="166"/>
      <c r="N32" s="167"/>
      <c r="O32" s="167"/>
      <c r="P32" s="167"/>
      <c r="Q32" s="167"/>
      <c r="R32" s="167"/>
      <c r="S32" s="166"/>
      <c r="T32" s="167"/>
      <c r="U32" s="167"/>
      <c r="V32" s="167"/>
      <c r="W32" s="167"/>
      <c r="X32" s="167"/>
      <c r="Y32" s="166"/>
      <c r="Z32" s="167"/>
      <c r="AA32" s="167"/>
      <c r="AB32" s="167"/>
      <c r="AC32" s="167"/>
      <c r="AD32" s="167"/>
      <c r="AE32" s="76">
        <f>SUM(G32:AC32)</f>
        <v>0</v>
      </c>
      <c r="AF32" s="168"/>
      <c r="AG32" s="74" t="e">
        <f>AF32/AE32</f>
        <v>#DIV/0!</v>
      </c>
    </row>
    <row r="33" spans="1:33" ht="49.95" hidden="1" customHeight="1" outlineLevel="1" thickTop="1" x14ac:dyDescent="0.25">
      <c r="B33" s="156" t="s">
        <v>59</v>
      </c>
      <c r="C33" s="157"/>
      <c r="D33" s="157"/>
      <c r="E33" s="158"/>
      <c r="F33" s="158"/>
      <c r="G33" s="160"/>
      <c r="H33" s="174"/>
      <c r="I33" s="174"/>
      <c r="J33" s="174"/>
      <c r="K33" s="174"/>
      <c r="L33" s="174"/>
      <c r="M33" s="160"/>
      <c r="N33" s="174"/>
      <c r="O33" s="174"/>
      <c r="P33" s="174"/>
      <c r="Q33" s="174"/>
      <c r="R33" s="174"/>
      <c r="S33" s="160"/>
      <c r="T33" s="174"/>
      <c r="U33" s="174"/>
      <c r="V33" s="174"/>
      <c r="W33" s="174"/>
      <c r="X33" s="174"/>
      <c r="Y33" s="160"/>
      <c r="Z33" s="174"/>
      <c r="AA33" s="174"/>
      <c r="AB33" s="174"/>
      <c r="AC33" s="174"/>
      <c r="AD33" s="174"/>
      <c r="AE33" s="175"/>
      <c r="AF33" s="168"/>
      <c r="AG33" s="178"/>
    </row>
    <row r="34" spans="1:33" ht="31.95" hidden="1" customHeight="1" outlineLevel="1" thickBot="1" x14ac:dyDescent="0.3">
      <c r="B34" s="164"/>
      <c r="C34" s="66">
        <v>0</v>
      </c>
      <c r="D34" s="66">
        <f>IF(C34&gt;0,C34-AE34-1,0)</f>
        <v>0</v>
      </c>
      <c r="E34" s="165">
        <v>0</v>
      </c>
      <c r="F34" s="38" t="e">
        <f>E34/C34</f>
        <v>#DIV/0!</v>
      </c>
      <c r="G34" s="166"/>
      <c r="H34" s="167"/>
      <c r="I34" s="167"/>
      <c r="J34" s="167"/>
      <c r="K34" s="167"/>
      <c r="L34" s="167"/>
      <c r="M34" s="166"/>
      <c r="N34" s="167"/>
      <c r="O34" s="167"/>
      <c r="P34" s="167"/>
      <c r="Q34" s="167"/>
      <c r="R34" s="167"/>
      <c r="S34" s="166"/>
      <c r="T34" s="167"/>
      <c r="U34" s="167"/>
      <c r="V34" s="167"/>
      <c r="W34" s="167"/>
      <c r="X34" s="167"/>
      <c r="Y34" s="166"/>
      <c r="Z34" s="167"/>
      <c r="AA34" s="167"/>
      <c r="AB34" s="167"/>
      <c r="AC34" s="167"/>
      <c r="AD34" s="167"/>
      <c r="AE34" s="76">
        <f>SUM(G34:AC34)</f>
        <v>0</v>
      </c>
      <c r="AF34" s="168"/>
      <c r="AG34" s="74" t="e">
        <f>AF34/AE34</f>
        <v>#DIV/0!</v>
      </c>
    </row>
    <row r="35" spans="1:33" ht="13.05" customHeight="1" collapsed="1" thickTop="1" thickBot="1" x14ac:dyDescent="0.3">
      <c r="A35" s="116" t="s">
        <v>51</v>
      </c>
      <c r="B35" s="169"/>
      <c r="C35" s="127"/>
      <c r="D35" s="127"/>
      <c r="E35" s="170"/>
      <c r="F35" s="129"/>
      <c r="G35" s="171"/>
      <c r="H35" s="172"/>
      <c r="I35" s="172"/>
      <c r="J35" s="172"/>
      <c r="K35" s="172"/>
      <c r="L35" s="172"/>
      <c r="M35" s="171"/>
      <c r="N35" s="172"/>
      <c r="O35" s="172"/>
      <c r="P35" s="172"/>
      <c r="Q35" s="172"/>
      <c r="R35" s="172"/>
      <c r="S35" s="171"/>
      <c r="T35" s="172"/>
      <c r="U35" s="172"/>
      <c r="V35" s="172"/>
      <c r="W35" s="172"/>
      <c r="X35" s="172"/>
      <c r="Y35" s="171"/>
      <c r="Z35" s="172"/>
      <c r="AA35" s="172"/>
      <c r="AB35" s="172"/>
      <c r="AC35" s="172"/>
      <c r="AD35" s="172"/>
      <c r="AE35" s="76"/>
      <c r="AF35" s="168"/>
      <c r="AG35" s="74"/>
    </row>
    <row r="36" spans="1:33" ht="34.950000000000003" customHeight="1" thickTop="1" thickBot="1" x14ac:dyDescent="0.3">
      <c r="B36" s="124" t="s">
        <v>3</v>
      </c>
      <c r="C36" s="69">
        <f>SUM(C18:C34)</f>
        <v>113</v>
      </c>
      <c r="D36" s="69">
        <f>SUM(D18:D34)</f>
        <v>0</v>
      </c>
      <c r="E36" s="42">
        <f>SUM(E18,E30)</f>
        <v>0</v>
      </c>
      <c r="F36" s="43">
        <f>E36/C36</f>
        <v>0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81"/>
      <c r="AF36" s="45"/>
      <c r="AG36" s="46"/>
    </row>
    <row r="37" spans="1:33" ht="42" customHeight="1" thickBot="1" x14ac:dyDescent="0.3">
      <c r="B37" s="203" t="s">
        <v>30</v>
      </c>
      <c r="C37" s="204"/>
      <c r="D37" s="204"/>
      <c r="E37" s="204"/>
      <c r="F37" s="205"/>
      <c r="G37" s="231">
        <f>SUM(G18,G21,G23,G25,G28,G30,G32,G34,H18,H21,H23,H25,H28,H30,H32,H34,I18,I21,I23,I25,I28,I30,I32,I34,J18,J21,J23,J25,J28,J30,J32,J34,K18,K21,K23,K25,K28,K30,K32,K34)</f>
        <v>19</v>
      </c>
      <c r="H37" s="232"/>
      <c r="I37" s="232"/>
      <c r="J37" s="232"/>
      <c r="K37" s="233"/>
      <c r="L37" s="121"/>
      <c r="M37" s="231">
        <f t="shared" ref="M37" si="4">SUM(M18,M21,M23,M25,M28,M30,M32,M34,N18,N21,N23,N25,N28,N30,N32,N34,O18,O21,O23,O25,O28,O30,O32,O34,P18,P21,P23,P25,P28,P30,P32,P34,Q18,Q21,Q23,Q25,Q28,Q30,Q32,Q34)</f>
        <v>47</v>
      </c>
      <c r="N37" s="232"/>
      <c r="O37" s="232"/>
      <c r="P37" s="232"/>
      <c r="Q37" s="233"/>
      <c r="R37" s="121"/>
      <c r="S37" s="231">
        <f t="shared" ref="S37" si="5">SUM(S18,S21,S23,S25,S28,S30,S32,S34,T18,T21,T23,T25,T28,T30,T32,T34,U18,U21,U23,U25,U28,U30,U32,U34,V18,V21,V23,V25,V28,V30,V32,V34,W18,W21,W23,W25,W28,W30,W32,W34)</f>
        <v>43</v>
      </c>
      <c r="T37" s="232"/>
      <c r="U37" s="232"/>
      <c r="V37" s="232"/>
      <c r="W37" s="233"/>
      <c r="X37" s="121"/>
      <c r="Y37" s="231">
        <f t="shared" ref="Y37" si="6">SUM(Y18,Y21,Y23,Y25,Y28,Y30,Y32,Y34,Z18,Z21,Z23,Z25,Z28,Z30,Z32,Z34,AA18,AA21,AA23,AA25,AA28,AA30,AA32,AA34,AB18,AB21,AB23,AB25,AB28,AB30,AB32,AB34,AC18,AC21,AC23,AC25,AC28,AC30,AC32,AC34)</f>
        <v>0</v>
      </c>
      <c r="Z37" s="232"/>
      <c r="AA37" s="232"/>
      <c r="AB37" s="232"/>
      <c r="AC37" s="233"/>
      <c r="AD37" s="121"/>
      <c r="AE37" s="70">
        <f>SUM(AE18,AE21,AE23,AE25,AE28,AE30,AE32,AE34)</f>
        <v>109</v>
      </c>
      <c r="AF37" s="47">
        <f>SUM(AF18,AF21,AF23,AF25,AF28,AF30,AF32,AF34)</f>
        <v>0</v>
      </c>
      <c r="AG37" s="48">
        <f>AF37/AE37</f>
        <v>0</v>
      </c>
    </row>
    <row r="38" spans="1:33" ht="18.600000000000001" customHeight="1" x14ac:dyDescent="0.25">
      <c r="G38" s="264" t="s">
        <v>61</v>
      </c>
      <c r="H38" s="265"/>
      <c r="I38" s="266"/>
      <c r="J38" s="179"/>
      <c r="K38" s="179"/>
      <c r="L38" s="179"/>
      <c r="M38" s="180"/>
      <c r="R38" s="179"/>
      <c r="X38" s="179"/>
      <c r="AD38" s="179"/>
    </row>
    <row r="39" spans="1:33" ht="22.2" customHeight="1" thickBot="1" x14ac:dyDescent="0.3">
      <c r="B39" s="181"/>
      <c r="G39" s="267" t="s">
        <v>65</v>
      </c>
      <c r="H39" s="268"/>
      <c r="I39" s="269"/>
      <c r="J39" s="179"/>
      <c r="K39" s="179"/>
      <c r="L39" s="179"/>
      <c r="M39" s="179"/>
      <c r="R39" s="179"/>
      <c r="X39" s="179"/>
      <c r="AD39" s="179"/>
    </row>
    <row r="40" spans="1:33" ht="29.25" customHeight="1" x14ac:dyDescent="0.25">
      <c r="B40" s="182"/>
      <c r="G40" s="183"/>
      <c r="H40" s="183"/>
      <c r="I40" s="184"/>
      <c r="J40" s="184"/>
      <c r="K40" s="184"/>
      <c r="L40" s="184"/>
      <c r="R40" s="184"/>
      <c r="X40" s="184"/>
      <c r="AD40" s="184"/>
    </row>
  </sheetData>
  <sheetProtection sheet="1" formatCells="0" formatColumns="0" formatRows="0"/>
  <mergeCells count="40">
    <mergeCell ref="G38:I38"/>
    <mergeCell ref="G39:I39"/>
    <mergeCell ref="G16:K16"/>
    <mergeCell ref="M16:Q16"/>
    <mergeCell ref="S16:W16"/>
    <mergeCell ref="Y16:AC16"/>
    <mergeCell ref="B37:F37"/>
    <mergeCell ref="G37:K37"/>
    <mergeCell ref="M37:Q37"/>
    <mergeCell ref="S37:W37"/>
    <mergeCell ref="Y37:AC37"/>
    <mergeCell ref="M14:Q14"/>
    <mergeCell ref="S14:W14"/>
    <mergeCell ref="Y14:AC14"/>
    <mergeCell ref="G15:K15"/>
    <mergeCell ref="M15:Q15"/>
    <mergeCell ref="S15:W15"/>
    <mergeCell ref="Y15:AC15"/>
    <mergeCell ref="G14:K14"/>
    <mergeCell ref="M12:Q12"/>
    <mergeCell ref="S12:W12"/>
    <mergeCell ref="Y12:AC12"/>
    <mergeCell ref="AE12:AG12"/>
    <mergeCell ref="G13:K13"/>
    <mergeCell ref="M13:Q13"/>
    <mergeCell ref="S13:W13"/>
    <mergeCell ref="Y13:AC13"/>
    <mergeCell ref="AE13:AG13"/>
    <mergeCell ref="G12:K12"/>
    <mergeCell ref="C6:E6"/>
    <mergeCell ref="B12:B15"/>
    <mergeCell ref="C12:C15"/>
    <mergeCell ref="D12:D15"/>
    <mergeCell ref="E12:E15"/>
    <mergeCell ref="C5:E5"/>
    <mergeCell ref="L1:L2"/>
    <mergeCell ref="R1:R2"/>
    <mergeCell ref="X1:X2"/>
    <mergeCell ref="AD1:AD2"/>
    <mergeCell ref="B2:I2"/>
  </mergeCells>
  <conditionalFormatting sqref="G14">
    <cfRule type="cellIs" dxfId="9" priority="5" operator="equal">
      <formula>"festivo"</formula>
    </cfRule>
  </conditionalFormatting>
  <conditionalFormatting sqref="G37 M37 S37 Y37">
    <cfRule type="cellIs" dxfId="8" priority="4" operator="greaterThan">
      <formula>G$16</formula>
    </cfRule>
  </conditionalFormatting>
  <conditionalFormatting sqref="M14">
    <cfRule type="cellIs" dxfId="7" priority="3" operator="equal">
      <formula>"festivo"</formula>
    </cfRule>
  </conditionalFormatting>
  <conditionalFormatting sqref="S14">
    <cfRule type="cellIs" dxfId="6" priority="2" operator="equal">
      <formula>"festivo"</formula>
    </cfRule>
  </conditionalFormatting>
  <conditionalFormatting sqref="Y14">
    <cfRule type="cellIs" dxfId="5" priority="1" operator="equal">
      <formula>"festivo"</formula>
    </cfRule>
  </conditionalFormatting>
  <conditionalFormatting sqref="AE18 AE21 AE23 AE25 AE28">
    <cfRule type="cellIs" dxfId="4" priority="8" stopIfTrue="1" operator="lessThan">
      <formula>$C18-1</formula>
    </cfRule>
    <cfRule type="cellIs" dxfId="3" priority="9" stopIfTrue="1" operator="greaterThan">
      <formula>$C18-1</formula>
    </cfRule>
  </conditionalFormatting>
  <conditionalFormatting sqref="AE30 AE32 AE34">
    <cfRule type="cellIs" dxfId="2" priority="6" stopIfTrue="1" operator="lessThan">
      <formula>$C30-1</formula>
    </cfRule>
    <cfRule type="cellIs" dxfId="1" priority="7" stopIfTrue="1" operator="greaterThan">
      <formula>$C30-1</formula>
    </cfRule>
  </conditionalFormatting>
  <dataValidations count="7">
    <dataValidation type="list" allowBlank="1" showInputMessage="1" showErrorMessage="1" sqref="G14 M14 S14 Y14" xr:uid="{C34F1E7C-0B91-4B94-ACFE-E7CD1E5B9C07}">
      <formula1>"feriale,festivo"</formula1>
    </dataValidation>
    <dataValidation type="list" allowBlank="1" showInputMessage="1" showErrorMessage="1" sqref="K3:L3 R3 X3 AD3" xr:uid="{992AD101-9FC4-49E1-B168-DE5607686F47}">
      <formula1>"all' aperto, al coperto"</formula1>
    </dataValidation>
    <dataValidation type="list" allowBlank="1" showInputMessage="1" showErrorMessage="1" sqref="M5:M6 G5:G6" xr:uid="{22E7F424-3BB4-4980-90D8-FF4107037A33}">
      <formula1>"1h, 1h15m,1h30m,2h"</formula1>
    </dataValidation>
    <dataValidation type="list" allowBlank="1" showInputMessage="1" showErrorMessage="1" sqref="C5:C6" xr:uid="{AD3B4B30-E51D-41FD-89AF-D74EA74A12B2}">
      <formula1>MATCH_FORMAT</formula1>
    </dataValidation>
    <dataValidation type="list" allowBlank="1" showInputMessage="1" showErrorMessage="1" sqref="I3" xr:uid="{298DF3C0-5970-4DDA-B526-CB9CA7C47971}">
      <formula1>"terra,veloce"</formula1>
    </dataValidation>
    <dataValidation type="list" allowBlank="1" showInputMessage="1" showErrorMessage="1" sqref="K5:L6 I5:I6 R5:R6 X5:X6 AD5:AD6" xr:uid="{4EC16890-3A02-45C4-A8B8-94261100959A}">
      <formula1>ORARI</formula1>
    </dataValidation>
    <dataValidation type="whole" allowBlank="1" showInputMessage="1" showErrorMessage="1" sqref="B3" xr:uid="{CF2F3F72-A460-4C31-B888-CC39B4ADD0F1}">
      <formula1>1</formula1>
      <formula2>21</formula2>
    </dataValidation>
  </dataValidations>
  <hyperlinks>
    <hyperlink ref="G15" location="'IMPOSTA TURNI '!A1" display="IMPOSTA" xr:uid="{27991640-CB05-4763-9F15-3A4CDB0705A4}"/>
    <hyperlink ref="M15" location="'IMPOSTA TURNI '!A1" display="IMPOSTA" xr:uid="{DCA94BE4-D31F-456F-A371-BA7D5C5DB500}"/>
    <hyperlink ref="S15" location="'IMPOSTA TURNI '!A1" display="IMPOSTA" xr:uid="{66CF6CF7-A2B1-4E51-9C80-93A369232C14}"/>
    <hyperlink ref="Y15" location="'IMPOSTA TURNI '!A1" display="IMPOSTA" xr:uid="{32299169-54D7-4E43-BF00-165804D42998}"/>
    <hyperlink ref="G15:K15" location="'Es. IMPOSTA TURNI '!A1" display="IMPOSTA" xr:uid="{C1457ACC-F5A8-4ACA-AB3D-1DAFFE7F0CC0}"/>
    <hyperlink ref="M15:Q15" location="'Es. IMPOSTA TURNI '!A1" display="IMPOSTA" xr:uid="{0613C021-37B0-486E-9001-D27B8B9F4900}"/>
    <hyperlink ref="S15:W15" location="'Es. IMPOSTA TURNI '!A1" display="IMPOSTA" xr:uid="{15EB8DB4-2204-4EFE-A7FB-18F76267456E}"/>
    <hyperlink ref="Y15:AC15" location="'Es. IMPOSTA TURNI '!A1" display="IMPOSTA" xr:uid="{C0213B88-DA69-4DAD-811E-20C9EEA401CE}"/>
  </hyperlinks>
  <pageMargins left="0.25" right="0.25" top="0.33" bottom="0.24" header="0.3" footer="0.3"/>
  <pageSetup paperSize="9" scale="2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9035-BBC1-441C-B151-72D3AD9BC24C}">
  <sheetPr>
    <tabColor rgb="FFFFC000"/>
  </sheetPr>
  <dimension ref="A1:Q20"/>
  <sheetViews>
    <sheetView zoomScaleNormal="100" workbookViewId="0">
      <selection activeCell="I16" sqref="I16"/>
    </sheetView>
  </sheetViews>
  <sheetFormatPr defaultColWidth="8.88671875" defaultRowHeight="14.4" x14ac:dyDescent="0.3"/>
  <cols>
    <col min="1" max="1" width="15.33203125" style="191" customWidth="1"/>
    <col min="2" max="5" width="10.88671875" style="192" customWidth="1"/>
  </cols>
  <sheetData>
    <row r="1" spans="1:17" ht="32.1" customHeight="1" x14ac:dyDescent="0.3">
      <c r="A1" s="9" t="s">
        <v>35</v>
      </c>
      <c r="B1" s="10">
        <f>'Es. RODEO '!G37</f>
        <v>19</v>
      </c>
      <c r="C1" s="10">
        <f>'Es. RODEO '!M37</f>
        <v>47</v>
      </c>
      <c r="D1" s="10">
        <f>'Es. RODEO '!S37</f>
        <v>43</v>
      </c>
      <c r="E1" s="10">
        <f>'Es. RODEO '!Y37</f>
        <v>0</v>
      </c>
    </row>
    <row r="2" spans="1:17" ht="15.6" x14ac:dyDescent="0.3">
      <c r="A2" s="11" t="s">
        <v>34</v>
      </c>
      <c r="B2" s="12">
        <f>SUM(B6:B20)</f>
        <v>21</v>
      </c>
      <c r="C2" s="12">
        <f t="shared" ref="C2:E2" si="0">SUM(C6:C20)</f>
        <v>48</v>
      </c>
      <c r="D2" s="12">
        <f t="shared" si="0"/>
        <v>48</v>
      </c>
      <c r="E2" s="12">
        <f t="shared" si="0"/>
        <v>0</v>
      </c>
    </row>
    <row r="3" spans="1:17" ht="18.899999999999999" customHeight="1" x14ac:dyDescent="0.3">
      <c r="A3" s="13" t="s">
        <v>26</v>
      </c>
      <c r="B3" s="14">
        <f>'Es. RODEO '!G12</f>
        <v>45324</v>
      </c>
      <c r="C3" s="14">
        <f>'Es. RODEO '!M12</f>
        <v>45325</v>
      </c>
      <c r="D3" s="14">
        <f>'Es. RODEO '!S12</f>
        <v>45326</v>
      </c>
      <c r="E3" s="14" t="str">
        <f>'Es. RODEO '!Y12</f>
        <v>gg/mm</v>
      </c>
    </row>
    <row r="4" spans="1:17" ht="18" customHeight="1" x14ac:dyDescent="0.3">
      <c r="A4" s="132" t="s">
        <v>27</v>
      </c>
      <c r="B4" s="185">
        <f t="shared" ref="B4:E4" si="1">IF(B3="gg/mm","",(IF(B3="","",B3)))</f>
        <v>45324</v>
      </c>
      <c r="C4" s="185">
        <f t="shared" si="1"/>
        <v>45325</v>
      </c>
      <c r="D4" s="185">
        <f t="shared" si="1"/>
        <v>45326</v>
      </c>
      <c r="E4" s="185" t="str">
        <f t="shared" si="1"/>
        <v/>
      </c>
      <c r="F4" s="134"/>
      <c r="I4" s="186"/>
      <c r="J4" s="186"/>
      <c r="K4" s="186"/>
      <c r="L4" s="186"/>
      <c r="M4" s="186"/>
      <c r="N4" s="186"/>
      <c r="O4" s="186"/>
      <c r="P4" s="186"/>
      <c r="Q4" s="186"/>
    </row>
    <row r="5" spans="1:17" ht="17.100000000000001" customHeight="1" thickBot="1" x14ac:dyDescent="0.35">
      <c r="A5" s="15" t="s">
        <v>28</v>
      </c>
      <c r="B5" s="97" t="str">
        <f>'Es. RODEO '!G14</f>
        <v>feriale</v>
      </c>
      <c r="C5" s="97" t="str">
        <f>'Es. RODEO '!M14</f>
        <v>festivo</v>
      </c>
      <c r="D5" s="97" t="str">
        <f>'Es. RODEO '!S14</f>
        <v>festivo</v>
      </c>
      <c r="E5" s="97">
        <f>'Es. RODEO '!Y14</f>
        <v>0</v>
      </c>
    </row>
    <row r="6" spans="1:17" ht="15.6" x14ac:dyDescent="0.3">
      <c r="A6" s="187" t="s">
        <v>36</v>
      </c>
      <c r="B6" s="188">
        <v>7</v>
      </c>
      <c r="C6" s="188">
        <v>12</v>
      </c>
      <c r="D6" s="188">
        <v>12</v>
      </c>
      <c r="E6" s="188"/>
    </row>
    <row r="7" spans="1:17" ht="15.6" x14ac:dyDescent="0.3">
      <c r="A7" s="189" t="s">
        <v>36</v>
      </c>
      <c r="B7" s="190">
        <v>7</v>
      </c>
      <c r="C7" s="188">
        <v>12</v>
      </c>
      <c r="D7" s="188">
        <v>12</v>
      </c>
      <c r="E7" s="190"/>
    </row>
    <row r="8" spans="1:17" ht="15.6" x14ac:dyDescent="0.3">
      <c r="A8" s="189" t="s">
        <v>36</v>
      </c>
      <c r="B8" s="190">
        <v>7</v>
      </c>
      <c r="C8" s="188">
        <v>12</v>
      </c>
      <c r="D8" s="188">
        <v>12</v>
      </c>
      <c r="E8" s="190"/>
    </row>
    <row r="9" spans="1:17" ht="15.6" x14ac:dyDescent="0.3">
      <c r="A9" s="189" t="s">
        <v>36</v>
      </c>
      <c r="B9" s="190"/>
      <c r="C9" s="190">
        <v>12</v>
      </c>
      <c r="D9" s="188">
        <v>12</v>
      </c>
      <c r="E9" s="190"/>
    </row>
    <row r="10" spans="1:17" ht="15.6" x14ac:dyDescent="0.3">
      <c r="A10" s="189" t="s">
        <v>36</v>
      </c>
      <c r="B10" s="190"/>
      <c r="C10" s="190"/>
      <c r="D10" s="190"/>
      <c r="E10" s="190"/>
    </row>
    <row r="11" spans="1:17" ht="15.6" x14ac:dyDescent="0.3">
      <c r="A11" s="189" t="s">
        <v>36</v>
      </c>
      <c r="B11" s="190"/>
      <c r="C11" s="190"/>
      <c r="D11" s="190"/>
      <c r="E11" s="190"/>
    </row>
    <row r="12" spans="1:17" ht="15.6" x14ac:dyDescent="0.3">
      <c r="A12" s="189" t="s">
        <v>36</v>
      </c>
      <c r="B12" s="190"/>
      <c r="C12" s="190"/>
      <c r="D12" s="190"/>
      <c r="E12" s="190"/>
    </row>
    <row r="13" spans="1:17" ht="15.6" x14ac:dyDescent="0.3">
      <c r="A13" s="189" t="s">
        <v>36</v>
      </c>
      <c r="B13" s="190"/>
      <c r="C13" s="190"/>
      <c r="D13" s="190"/>
      <c r="E13" s="190"/>
    </row>
    <row r="14" spans="1:17" ht="15.6" x14ac:dyDescent="0.3">
      <c r="A14" s="189" t="s">
        <v>36</v>
      </c>
      <c r="B14" s="190"/>
      <c r="C14" s="190"/>
      <c r="D14" s="190"/>
      <c r="E14" s="190"/>
    </row>
    <row r="15" spans="1:17" ht="15.6" x14ac:dyDescent="0.3">
      <c r="A15" s="189" t="s">
        <v>36</v>
      </c>
      <c r="B15" s="190"/>
      <c r="C15" s="190"/>
      <c r="D15" s="190"/>
      <c r="E15" s="190"/>
    </row>
    <row r="16" spans="1:17" ht="15.6" x14ac:dyDescent="0.3">
      <c r="A16" s="189" t="s">
        <v>36</v>
      </c>
      <c r="B16" s="190"/>
      <c r="C16" s="190"/>
      <c r="D16" s="190"/>
      <c r="E16" s="190"/>
    </row>
    <row r="17" spans="1:5" ht="15.6" x14ac:dyDescent="0.3">
      <c r="A17" s="189" t="s">
        <v>36</v>
      </c>
      <c r="B17" s="190"/>
      <c r="C17" s="190"/>
      <c r="D17" s="190"/>
      <c r="E17" s="190"/>
    </row>
    <row r="18" spans="1:5" ht="15.6" x14ac:dyDescent="0.3">
      <c r="A18" s="189" t="s">
        <v>36</v>
      </c>
      <c r="B18" s="190"/>
      <c r="C18" s="190"/>
      <c r="D18" s="190"/>
      <c r="E18" s="190"/>
    </row>
    <row r="19" spans="1:5" ht="15.6" x14ac:dyDescent="0.3">
      <c r="A19" s="189" t="s">
        <v>36</v>
      </c>
      <c r="B19" s="190"/>
      <c r="C19" s="190"/>
      <c r="D19" s="190"/>
      <c r="E19" s="190"/>
    </row>
    <row r="20" spans="1:5" ht="15.6" x14ac:dyDescent="0.3">
      <c r="A20" s="189" t="s">
        <v>36</v>
      </c>
      <c r="B20" s="190"/>
      <c r="C20" s="190"/>
      <c r="D20" s="190"/>
      <c r="E20" s="190"/>
    </row>
  </sheetData>
  <sheetProtection sheet="1" formatCells="0" formatColumns="0" formatRows="0"/>
  <conditionalFormatting sqref="B2:E2">
    <cfRule type="cellIs" dxfId="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G10" sqref="G10"/>
    </sheetView>
  </sheetViews>
  <sheetFormatPr defaultColWidth="8.88671875" defaultRowHeight="14.4" x14ac:dyDescent="0.3"/>
  <cols>
    <col min="1" max="1" width="57.109375" style="1" bestFit="1" customWidth="1"/>
    <col min="2" max="2" width="8.88671875" style="1"/>
    <col min="3" max="3" width="5.88671875" style="1" bestFit="1" customWidth="1"/>
    <col min="4" max="16384" width="8.88671875" style="1"/>
  </cols>
  <sheetData>
    <row r="1" spans="1:3" ht="40.5" customHeight="1" x14ac:dyDescent="0.3">
      <c r="A1" s="3" t="s">
        <v>19</v>
      </c>
      <c r="C1" s="4" t="s">
        <v>20</v>
      </c>
    </row>
    <row r="2" spans="1:3" x14ac:dyDescent="0.3">
      <c r="A2" s="1" t="s">
        <v>8</v>
      </c>
      <c r="C2" s="2">
        <v>0.35416666666666669</v>
      </c>
    </row>
    <row r="3" spans="1:3" x14ac:dyDescent="0.3">
      <c r="A3" s="1" t="s">
        <v>9</v>
      </c>
      <c r="C3" s="2">
        <v>0.375</v>
      </c>
    </row>
    <row r="4" spans="1:3" x14ac:dyDescent="0.3">
      <c r="A4" s="1" t="s">
        <v>10</v>
      </c>
      <c r="C4" s="2">
        <v>0.39583333333333298</v>
      </c>
    </row>
    <row r="5" spans="1:3" x14ac:dyDescent="0.3">
      <c r="A5" s="1" t="s">
        <v>11</v>
      </c>
      <c r="C5" s="2">
        <v>0.41666666666666702</v>
      </c>
    </row>
    <row r="6" spans="1:3" x14ac:dyDescent="0.3">
      <c r="A6" s="1" t="s">
        <v>12</v>
      </c>
      <c r="C6" s="2">
        <v>0.4375</v>
      </c>
    </row>
    <row r="7" spans="1:3" x14ac:dyDescent="0.3">
      <c r="A7" s="1" t="s">
        <v>13</v>
      </c>
      <c r="C7" s="2">
        <v>0.45833333333333398</v>
      </c>
    </row>
    <row r="8" spans="1:3" x14ac:dyDescent="0.3">
      <c r="A8" s="1" t="s">
        <v>21</v>
      </c>
      <c r="C8" s="2">
        <v>0.47916666666666702</v>
      </c>
    </row>
    <row r="9" spans="1:3" x14ac:dyDescent="0.3">
      <c r="A9" s="1" t="s">
        <v>22</v>
      </c>
      <c r="C9" s="2">
        <v>0.5</v>
      </c>
    </row>
    <row r="10" spans="1:3" x14ac:dyDescent="0.3">
      <c r="A10" s="1" t="s">
        <v>14</v>
      </c>
      <c r="C10" s="2">
        <v>0.52083333333333404</v>
      </c>
    </row>
    <row r="11" spans="1:3" x14ac:dyDescent="0.3">
      <c r="A11" s="1" t="s">
        <v>15</v>
      </c>
      <c r="C11" s="2">
        <v>0.54166666666666696</v>
      </c>
    </row>
    <row r="12" spans="1:3" x14ac:dyDescent="0.3">
      <c r="A12" s="1" t="s">
        <v>16</v>
      </c>
      <c r="C12" s="2">
        <v>0.5625</v>
      </c>
    </row>
    <row r="13" spans="1:3" x14ac:dyDescent="0.3">
      <c r="A13" s="1" t="s">
        <v>17</v>
      </c>
      <c r="C13" s="2">
        <v>0.58333333333333304</v>
      </c>
    </row>
    <row r="14" spans="1:3" x14ac:dyDescent="0.3">
      <c r="A14" s="1" t="s">
        <v>18</v>
      </c>
      <c r="C14" s="2">
        <v>0.60416666666666696</v>
      </c>
    </row>
    <row r="15" spans="1:3" x14ac:dyDescent="0.3">
      <c r="A15" s="1" t="s">
        <v>23</v>
      </c>
      <c r="C15" s="2">
        <v>0.625</v>
      </c>
    </row>
    <row r="16" spans="1:3" x14ac:dyDescent="0.3">
      <c r="A16" s="1" t="s">
        <v>24</v>
      </c>
      <c r="C16" s="2">
        <v>0.64583333333333337</v>
      </c>
    </row>
    <row r="17" spans="3:3" x14ac:dyDescent="0.3">
      <c r="C17" s="2">
        <v>0.66666666666666696</v>
      </c>
    </row>
    <row r="18" spans="3:3" x14ac:dyDescent="0.3">
      <c r="C18" s="2">
        <v>0.6875</v>
      </c>
    </row>
    <row r="19" spans="3:3" x14ac:dyDescent="0.3">
      <c r="C19" s="2">
        <v>0.70833333333333304</v>
      </c>
    </row>
    <row r="20" spans="3:3" x14ac:dyDescent="0.3">
      <c r="C20" s="2">
        <v>0.72916666666666696</v>
      </c>
    </row>
    <row r="21" spans="3:3" x14ac:dyDescent="0.3">
      <c r="C21" s="2">
        <v>0.75</v>
      </c>
    </row>
    <row r="22" spans="3:3" x14ac:dyDescent="0.3">
      <c r="C22" s="2">
        <v>0.77083333333333304</v>
      </c>
    </row>
    <row r="23" spans="3:3" x14ac:dyDescent="0.3">
      <c r="C23" s="2">
        <v>0.79166666666666696</v>
      </c>
    </row>
    <row r="24" spans="3:3" x14ac:dyDescent="0.3">
      <c r="C24" s="2">
        <v>0.8125</v>
      </c>
    </row>
    <row r="25" spans="3:3" x14ac:dyDescent="0.3">
      <c r="C25" s="2">
        <v>0.83333333333333304</v>
      </c>
    </row>
    <row r="26" spans="3:3" x14ac:dyDescent="0.3">
      <c r="C26" s="2">
        <v>0.85416666666666696</v>
      </c>
    </row>
    <row r="27" spans="3:3" x14ac:dyDescent="0.3">
      <c r="C27" s="2">
        <v>0.875</v>
      </c>
    </row>
    <row r="28" spans="3:3" x14ac:dyDescent="0.3">
      <c r="C28" s="2">
        <v>0.89583333333333304</v>
      </c>
    </row>
    <row r="29" spans="3:3" x14ac:dyDescent="0.3">
      <c r="C29" s="2">
        <v>0.91666666666666696</v>
      </c>
    </row>
    <row r="30" spans="3:3" x14ac:dyDescent="0.3">
      <c r="C30" s="2">
        <v>0.9375</v>
      </c>
    </row>
    <row r="31" spans="3:3" x14ac:dyDescent="0.3">
      <c r="C31" s="2">
        <v>0.95833333333333304</v>
      </c>
    </row>
    <row r="32" spans="3:3" x14ac:dyDescent="0.3">
      <c r="C32" s="2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RODEO</vt:lpstr>
      <vt:lpstr>IMPOSTA TURNI RODEO</vt:lpstr>
      <vt:lpstr>Es. RODEO </vt:lpstr>
      <vt:lpstr>Es. IMPOSTA TURNI </vt:lpstr>
      <vt:lpstr>PARAMETRI</vt:lpstr>
      <vt:lpstr>'Es. IMPOSTA TURNI '!Area_stampa</vt:lpstr>
      <vt:lpstr>'Es. RODEO '!Area_stampa</vt:lpstr>
      <vt:lpstr>'IMPOSTA TURNI RODEO'!Area_stampa</vt:lpstr>
      <vt:lpstr>RODEO!Area_stampa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2024-05-29T10:00:16Z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