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FORMAZIONE\2-PIANIFICAZIONE TORNEI\PIANIFICAZIONI NUOVE\"/>
    </mc:Choice>
  </mc:AlternateContent>
  <xr:revisionPtr revIDLastSave="0" documentId="13_ncr:1_{CD586BCF-4D68-4CE7-BA19-1D418736584B}" xr6:coauthVersionLast="47" xr6:coauthVersionMax="47" xr10:uidLastSave="{00000000-0000-0000-0000-000000000000}"/>
  <bookViews>
    <workbookView xWindow="-108" yWindow="-108" windowWidth="23256" windowHeight="13176" tabRatio="776" xr2:uid="{00000000-000D-0000-FFFF-FFFF00000000}"/>
  </bookViews>
  <sheets>
    <sheet name="OPEN PADEL" sheetId="48" r:id="rId1"/>
    <sheet name="IMPOSTA TURNI PADEL" sheetId="47" r:id="rId2"/>
    <sheet name="Es. OPEN PADEL " sheetId="49" r:id="rId3"/>
    <sheet name="Es. IMPOSTA TURNI PADEL " sheetId="50" r:id="rId4"/>
    <sheet name="PARAMETRI" sheetId="3" state="hidden" r:id="rId5"/>
  </sheets>
  <definedNames>
    <definedName name="_xlnm.Print_Area" localSheetId="3">'Es. IMPOSTA TURNI PADEL '!$A$1:$T$20</definedName>
    <definedName name="_xlnm.Print_Area" localSheetId="2">'Es. OPEN PADEL '!$B$8:$V$40</definedName>
    <definedName name="_xlnm.Print_Area" localSheetId="1">'IMPOSTA TURNI PADEL'!$A$1:$T$20</definedName>
    <definedName name="_xlnm.Print_Area" localSheetId="0">'OPEN PADEL'!$B$1:$V$43</definedName>
    <definedName name="MATCH_FORMAT">OFFSET(PARAMETRI!$A$2,0,0,COUNTA(PARAMETRI!$A:$A),1)</definedName>
    <definedName name="ORARI">OFFSET(PARAMETRI!$C$2,0,0,COUNTA(PARAMETRI!$C:$C),1)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48" l="1"/>
  <c r="D37" i="48"/>
  <c r="D39" i="48"/>
  <c r="E39" i="48"/>
  <c r="C39" i="48"/>
  <c r="L17" i="48"/>
  <c r="M17" i="48"/>
  <c r="N17" i="48"/>
  <c r="O17" i="48"/>
  <c r="P17" i="48"/>
  <c r="Q17" i="48"/>
  <c r="R17" i="48"/>
  <c r="S17" i="48"/>
  <c r="T17" i="48"/>
  <c r="U17" i="48"/>
  <c r="V17" i="48"/>
  <c r="W17" i="48"/>
  <c r="X17" i="48"/>
  <c r="Y17" i="48"/>
  <c r="D21" i="48"/>
  <c r="D35" i="49"/>
  <c r="D33" i="49"/>
  <c r="D29" i="49"/>
  <c r="D23" i="49"/>
  <c r="D33" i="48"/>
  <c r="D30" i="48"/>
  <c r="D28" i="48"/>
  <c r="D26" i="48"/>
  <c r="D23" i="48"/>
  <c r="H14" i="49"/>
  <c r="I14" i="49"/>
  <c r="J14" i="49"/>
  <c r="K14" i="49"/>
  <c r="L14" i="49"/>
  <c r="M14" i="49"/>
  <c r="N14" i="49"/>
  <c r="O14" i="49"/>
  <c r="P14" i="49"/>
  <c r="Q14" i="49"/>
  <c r="R14" i="49"/>
  <c r="S14" i="49"/>
  <c r="T14" i="49"/>
  <c r="U14" i="49"/>
  <c r="V14" i="49"/>
  <c r="W14" i="49"/>
  <c r="X14" i="49"/>
  <c r="Y14" i="49"/>
  <c r="G14" i="49"/>
  <c r="H14" i="48"/>
  <c r="I14" i="48"/>
  <c r="J14" i="48"/>
  <c r="K14" i="48"/>
  <c r="L14" i="48"/>
  <c r="M14" i="48"/>
  <c r="N14" i="48"/>
  <c r="O14" i="48"/>
  <c r="P14" i="48"/>
  <c r="Q14" i="48"/>
  <c r="R14" i="48"/>
  <c r="S14" i="48"/>
  <c r="T14" i="48"/>
  <c r="U14" i="48"/>
  <c r="V14" i="48"/>
  <c r="W14" i="48"/>
  <c r="X14" i="48"/>
  <c r="Y14" i="48"/>
  <c r="G14" i="48"/>
  <c r="C36" i="49"/>
  <c r="H17" i="49"/>
  <c r="I17" i="49"/>
  <c r="J17" i="49"/>
  <c r="K17" i="49"/>
  <c r="L17" i="49"/>
  <c r="M17" i="49"/>
  <c r="N17" i="49"/>
  <c r="P17" i="49"/>
  <c r="Q17" i="49"/>
  <c r="R17" i="49"/>
  <c r="S17" i="49"/>
  <c r="T17" i="49"/>
  <c r="U17" i="49"/>
  <c r="V17" i="49"/>
  <c r="W17" i="49"/>
  <c r="X17" i="49"/>
  <c r="Y17" i="49"/>
  <c r="G17" i="49"/>
  <c r="M5" i="50"/>
  <c r="L5" i="50"/>
  <c r="K5" i="50"/>
  <c r="J5" i="50"/>
  <c r="I5" i="50"/>
  <c r="H5" i="50"/>
  <c r="M4" i="50"/>
  <c r="L4" i="50"/>
  <c r="K4" i="50"/>
  <c r="J4" i="50"/>
  <c r="I4" i="50"/>
  <c r="H4" i="50"/>
  <c r="M3" i="50"/>
  <c r="L3" i="50"/>
  <c r="K3" i="50"/>
  <c r="J3" i="50"/>
  <c r="I3" i="50"/>
  <c r="H3" i="50"/>
  <c r="M2" i="50"/>
  <c r="L2" i="50"/>
  <c r="K2" i="50"/>
  <c r="J2" i="50"/>
  <c r="O17" i="49"/>
  <c r="I2" i="50"/>
  <c r="H2" i="50"/>
  <c r="M5" i="47"/>
  <c r="L5" i="47"/>
  <c r="K5" i="47"/>
  <c r="J5" i="47"/>
  <c r="I5" i="47"/>
  <c r="H5" i="47"/>
  <c r="M4" i="47"/>
  <c r="L4" i="47"/>
  <c r="K4" i="47"/>
  <c r="J4" i="47"/>
  <c r="I4" i="47"/>
  <c r="H4" i="47"/>
  <c r="M3" i="47"/>
  <c r="L3" i="47"/>
  <c r="K3" i="47"/>
  <c r="J3" i="47"/>
  <c r="I3" i="47"/>
  <c r="H3" i="47"/>
  <c r="M2" i="47"/>
  <c r="L2" i="47"/>
  <c r="K2" i="47"/>
  <c r="J2" i="47"/>
  <c r="I2" i="47"/>
  <c r="H2" i="47"/>
  <c r="R37" i="49"/>
  <c r="M1" i="50"/>
  <c r="Q37" i="49"/>
  <c r="L1" i="50"/>
  <c r="P37" i="49"/>
  <c r="O37" i="49"/>
  <c r="J1" i="50"/>
  <c r="N37" i="49"/>
  <c r="I1" i="50"/>
  <c r="M37" i="49"/>
  <c r="H1" i="50"/>
  <c r="R40" i="48"/>
  <c r="M1" i="47"/>
  <c r="Q40" i="48"/>
  <c r="L1" i="47"/>
  <c r="P40" i="48"/>
  <c r="K1" i="47"/>
  <c r="O40" i="48"/>
  <c r="J1" i="47"/>
  <c r="N40" i="48"/>
  <c r="I1" i="47"/>
  <c r="M40" i="48"/>
  <c r="H1" i="47"/>
  <c r="AA37" i="49"/>
  <c r="AA40" i="48"/>
  <c r="C3" i="50"/>
  <c r="D3" i="50"/>
  <c r="E3" i="50"/>
  <c r="F3" i="50"/>
  <c r="G3" i="50"/>
  <c r="N3" i="50"/>
  <c r="O3" i="50"/>
  <c r="P3" i="50"/>
  <c r="Q3" i="50"/>
  <c r="R3" i="50"/>
  <c r="S3" i="50"/>
  <c r="T3" i="50"/>
  <c r="C4" i="50"/>
  <c r="D4" i="50"/>
  <c r="E4" i="50"/>
  <c r="F4" i="50"/>
  <c r="G4" i="50"/>
  <c r="N4" i="50"/>
  <c r="O4" i="50"/>
  <c r="P4" i="50"/>
  <c r="Q4" i="50"/>
  <c r="R4" i="50"/>
  <c r="S4" i="50"/>
  <c r="T4" i="50"/>
  <c r="C5" i="50"/>
  <c r="D5" i="50"/>
  <c r="E5" i="50"/>
  <c r="F5" i="50"/>
  <c r="G5" i="50"/>
  <c r="N5" i="50"/>
  <c r="O5" i="50"/>
  <c r="P5" i="50"/>
  <c r="Q5" i="50"/>
  <c r="R5" i="50"/>
  <c r="S5" i="50"/>
  <c r="T5" i="50"/>
  <c r="B5" i="50"/>
  <c r="B4" i="50"/>
  <c r="B3" i="50"/>
  <c r="T2" i="50"/>
  <c r="S2" i="50"/>
  <c r="R2" i="50"/>
  <c r="Q2" i="50"/>
  <c r="P2" i="50"/>
  <c r="O2" i="50"/>
  <c r="N2" i="50"/>
  <c r="G2" i="50"/>
  <c r="F2" i="50"/>
  <c r="E2" i="50"/>
  <c r="D2" i="50"/>
  <c r="C2" i="50"/>
  <c r="B2" i="50"/>
  <c r="Y37" i="49"/>
  <c r="T1" i="50"/>
  <c r="X37" i="49"/>
  <c r="S1" i="50"/>
  <c r="W37" i="49"/>
  <c r="R1" i="50"/>
  <c r="V37" i="49"/>
  <c r="Q1" i="50"/>
  <c r="U37" i="49"/>
  <c r="P1" i="50"/>
  <c r="T37" i="49"/>
  <c r="O1" i="50"/>
  <c r="S37" i="49"/>
  <c r="N1" i="50"/>
  <c r="L37" i="49"/>
  <c r="G1" i="50"/>
  <c r="K37" i="49"/>
  <c r="F1" i="50"/>
  <c r="J37" i="49"/>
  <c r="E1" i="50"/>
  <c r="I37" i="49"/>
  <c r="D1" i="50"/>
  <c r="H37" i="49"/>
  <c r="C1" i="50"/>
  <c r="G37" i="49"/>
  <c r="B1" i="50"/>
  <c r="E36" i="49"/>
  <c r="Z35" i="49"/>
  <c r="AB35" i="49"/>
  <c r="F35" i="49"/>
  <c r="Z33" i="49"/>
  <c r="AB33" i="49"/>
  <c r="F33" i="49"/>
  <c r="Z31" i="49"/>
  <c r="F31" i="49"/>
  <c r="Z29" i="49"/>
  <c r="AB29" i="49"/>
  <c r="F29" i="49"/>
  <c r="Z27" i="49"/>
  <c r="F27" i="49"/>
  <c r="Z25" i="49"/>
  <c r="F25" i="49"/>
  <c r="Z23" i="49"/>
  <c r="AB23" i="49"/>
  <c r="F23" i="49"/>
  <c r="Z21" i="49"/>
  <c r="F21" i="49"/>
  <c r="Z19" i="49"/>
  <c r="F19" i="49"/>
  <c r="AB31" i="49"/>
  <c r="D31" i="49"/>
  <c r="AB21" i="49"/>
  <c r="D21" i="49"/>
  <c r="AB25" i="49"/>
  <c r="D25" i="49"/>
  <c r="AB19" i="49"/>
  <c r="D19" i="49"/>
  <c r="AB27" i="49"/>
  <c r="D27" i="49"/>
  <c r="K1" i="50"/>
  <c r="Z37" i="49"/>
  <c r="AB37" i="49"/>
  <c r="F36" i="49"/>
  <c r="C3" i="47"/>
  <c r="D3" i="47"/>
  <c r="E3" i="47"/>
  <c r="F3" i="47"/>
  <c r="G3" i="47"/>
  <c r="N3" i="47"/>
  <c r="O3" i="47"/>
  <c r="P3" i="47"/>
  <c r="Q3" i="47"/>
  <c r="R3" i="47"/>
  <c r="S3" i="47"/>
  <c r="T3" i="47"/>
  <c r="C4" i="47"/>
  <c r="D4" i="47"/>
  <c r="E4" i="47"/>
  <c r="F4" i="47"/>
  <c r="G4" i="47"/>
  <c r="N4" i="47"/>
  <c r="O4" i="47"/>
  <c r="P4" i="47"/>
  <c r="Q4" i="47"/>
  <c r="R4" i="47"/>
  <c r="S4" i="47"/>
  <c r="T4" i="47"/>
  <c r="C5" i="47"/>
  <c r="D5" i="47"/>
  <c r="E5" i="47"/>
  <c r="F5" i="47"/>
  <c r="G5" i="47"/>
  <c r="N5" i="47"/>
  <c r="O5" i="47"/>
  <c r="P5" i="47"/>
  <c r="Q5" i="47"/>
  <c r="R5" i="47"/>
  <c r="S5" i="47"/>
  <c r="T5" i="47"/>
  <c r="B5" i="47"/>
  <c r="B4" i="47"/>
  <c r="B3" i="47"/>
  <c r="X40" i="48"/>
  <c r="S1" i="47"/>
  <c r="Y40" i="48"/>
  <c r="T1" i="47"/>
  <c r="H40" i="48"/>
  <c r="I40" i="48"/>
  <c r="J40" i="48"/>
  <c r="K40" i="48"/>
  <c r="L40" i="48"/>
  <c r="S40" i="48"/>
  <c r="T40" i="48"/>
  <c r="U40" i="48"/>
  <c r="V40" i="48"/>
  <c r="W40" i="48"/>
  <c r="G40" i="48"/>
  <c r="Z37" i="48"/>
  <c r="AB37" i="48"/>
  <c r="F37" i="48"/>
  <c r="Z35" i="48"/>
  <c r="AB35" i="48"/>
  <c r="F35" i="48"/>
  <c r="Z33" i="48"/>
  <c r="AB33" i="48"/>
  <c r="F33" i="48"/>
  <c r="Z30" i="48"/>
  <c r="AB30" i="48"/>
  <c r="F30" i="48"/>
  <c r="Z28" i="48"/>
  <c r="AB28" i="48"/>
  <c r="F28" i="48"/>
  <c r="Z26" i="48"/>
  <c r="AB26" i="48"/>
  <c r="F26" i="48"/>
  <c r="Z23" i="48"/>
  <c r="AB23" i="48"/>
  <c r="F23" i="48"/>
  <c r="Z21" i="48"/>
  <c r="AB21" i="48"/>
  <c r="F21" i="48"/>
  <c r="Z19" i="48"/>
  <c r="F19" i="48"/>
  <c r="T2" i="47"/>
  <c r="S2" i="47"/>
  <c r="R2" i="47"/>
  <c r="Q2" i="47"/>
  <c r="P2" i="47"/>
  <c r="O2" i="47"/>
  <c r="N2" i="47"/>
  <c r="G2" i="47"/>
  <c r="F2" i="47"/>
  <c r="K17" i="48"/>
  <c r="E2" i="47"/>
  <c r="J17" i="48"/>
  <c r="D2" i="47"/>
  <c r="I17" i="48"/>
  <c r="C2" i="47"/>
  <c r="H17" i="48"/>
  <c r="B2" i="47"/>
  <c r="G17" i="48"/>
  <c r="D36" i="49"/>
  <c r="AB19" i="48"/>
  <c r="D19" i="48"/>
  <c r="N1" i="47"/>
  <c r="G1" i="47"/>
  <c r="F1" i="47"/>
  <c r="E1" i="47"/>
  <c r="D1" i="47"/>
  <c r="C1" i="47"/>
  <c r="R1" i="47"/>
  <c r="Q1" i="47"/>
  <c r="P1" i="47"/>
  <c r="B1" i="47"/>
  <c r="O1" i="47"/>
  <c r="F39" i="48"/>
  <c r="Z40" i="48"/>
  <c r="AB40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M3" authorId="0" shapeId="0" xr:uid="{5F00FE22-F8CC-409C-9FF3-C0E6D3CD568C}">
      <text>
        <r>
          <rPr>
            <b/>
            <sz val="9"/>
            <color indexed="81"/>
            <rFont val="Tahoma"/>
            <family val="2"/>
          </rPr>
          <t>IL FOGLIO è PREDISPOSTO PER UN TORNEO CHE DURA 17 GIORNI, SE DA PR L'INDICAZIONE è MINORE NASCONDERE LE COLONNE A PARTIRE DALLA COLONNA 'G'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 xr:uid="{C56E8169-B4AF-478F-AA40-3FCD49C0011F}">
      <text>
        <r>
          <rPr>
            <b/>
            <sz val="9"/>
            <color indexed="81"/>
            <rFont val="Tahoma"/>
            <family val="2"/>
          </rPr>
          <t>Ultimo giorno da PR,
valorizza i gg mm precedenti fino a inizio torneo</t>
        </r>
        <r>
          <rPr>
            <sz val="9"/>
            <color indexed="81"/>
            <rFont val="Tahoma"/>
            <family val="2"/>
          </rPr>
          <t xml:space="preserve">
SE IL TORNEO PROSEGUE OLTRE SCOPRIRE LE COLONNE 'X' E 'Y'  cliccando sul + sopra la colonna 'Z'</t>
        </r>
      </text>
    </comment>
    <comment ref="F14" authorId="0" shapeId="0" xr:uid="{0BF30384-6A4F-440E-95C3-F69245C7A089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4" authorId="0" shapeId="0" xr:uid="{F4FB5BC0-DAA8-46F1-8CF6-C1926EA53443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6" authorId="0" shapeId="0" xr:uid="{EE0DA35C-B1BB-4077-BC69-700DC2EF5FE2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E3448845-E592-42DA-80CC-1F610BA20DE3}">
      <text>
        <r>
          <rPr>
            <b/>
            <sz val="9"/>
            <color indexed="81"/>
            <rFont val="Tahoma"/>
            <family val="2"/>
          </rPr>
          <t>NUMERO COPPIE ISCRITTE</t>
        </r>
      </text>
    </comment>
    <comment ref="D19" authorId="0" shapeId="0" xr:uid="{18E08445-7AE5-444D-AFAF-B61DE6A6AF54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G19" authorId="0" shapeId="0" xr:uid="{E9127DB2-5641-4FEC-B8AF-16297AF179BF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N19" authorId="0" shapeId="0" xr:uid="{3F61C3C8-9F6C-4A3A-8883-CD001DD2D4EB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X19" authorId="0" shapeId="0" xr:uid="{809D8E46-6C2B-4FDC-AA31-BA4444B1E6C0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Y19" authorId="0" shapeId="0" xr:uid="{4CB12968-9845-48A0-BE99-25289F6E7029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Z19" authorId="0" shapeId="0" xr:uid="{F5B43CE4-E85B-44A2-B7BE-881044B332D1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DELLE COPPIE, SE IN ROSSO NON è CONGRUENTE CON IL NUMERO DELLE ISCRITTE
</t>
        </r>
      </text>
    </comment>
    <comment ref="G26" authorId="0" shapeId="0" xr:uid="{AAB6362E-CC37-4F97-BEC5-B53E721E9AE3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N26" authorId="0" shapeId="0" xr:uid="{6354A884-EBCF-4617-91A6-02FFD9948C83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Z26" authorId="0" shapeId="0" xr:uid="{364E16B3-857A-4E1A-9BD2-040DD7ACFD01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DELLE COPPIE, SE IN ROSSO NON è CONGRUENTE CON IL NUMERO DELLE ISCRITTE
</t>
        </r>
      </text>
    </comment>
    <comment ref="G33" authorId="0" shapeId="0" xr:uid="{A978C23D-2FCC-4439-B120-46985C9ABEF9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N33" authorId="0" shapeId="0" xr:uid="{12583DED-D456-46B8-8761-F53B557A03F1}">
      <text>
        <r>
          <rPr>
            <b/>
            <sz val="9"/>
            <color indexed="81"/>
            <rFont val="Tahoma"/>
            <family val="2"/>
          </rPr>
          <t>NUMERO DI PARTITE CHE IL GA DECIDE DI FAR GIOCARE NELLA GIORNATA</t>
        </r>
      </text>
    </comment>
    <comment ref="Z33" authorId="0" shapeId="0" xr:uid="{4B906C3B-1454-4D0A-88A4-A78678B27A01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DELLE COPPIE, SE IN ROSSO NON è CONGRUENTE CON IL NUMERO DELLE ISCRITTE
</t>
        </r>
      </text>
    </comment>
    <comment ref="G40" authorId="0" shapeId="0" xr:uid="{C8EB7058-E2E3-4AC4-A86A-9005C4C11584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N40" authorId="0" shapeId="0" xr:uid="{2881E544-1200-428B-BD44-E48B16B0DAE0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X40" authorId="0" shapeId="0" xr:uid="{1E4F462A-DA37-4D2A-8F01-868F5BED8430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Y40" authorId="0" shapeId="0" xr:uid="{AC185723-1C75-42BE-898A-8306BFEB2B7A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Z40" authorId="0" shapeId="0" xr:uid="{0C12BB01-0F51-426D-A342-13BE38A35A6B}">
      <text>
        <r>
          <rPr>
            <b/>
            <sz val="9"/>
            <color indexed="81"/>
            <rFont val="Tahoma"/>
            <family val="2"/>
          </rPr>
          <t xml:space="preserve">NUMERO TOALE DI PARTITE GIOCATE: NUMERO PATECIPANTI - NUMERO DI TABELLONI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B1CFC8A5-255B-4969-B33F-5A0DEAF1C01B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30E25C71-B9CF-4E58-8814-2503E2193413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0C56EB4D-EC61-4A56-966F-260EB52B9B1A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S3" authorId="0" shapeId="0" xr:uid="{66BCB001-BE22-492A-80C6-426D184CC843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" authorId="0" shapeId="0" xr:uid="{1245A28B-9243-42D2-BE2C-A45A0A621BB2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EBB462D7-60D2-48A0-A166-51155108A0A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7F1C6759-B0BE-43E2-BD9C-569FEB71872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M3" authorId="0" shapeId="0" xr:uid="{2D54989E-FF81-4F2A-8775-21C4FF0B8E11}">
      <text>
        <r>
          <rPr>
            <b/>
            <sz val="9"/>
            <color indexed="81"/>
            <rFont val="Tahoma"/>
            <family val="2"/>
          </rPr>
          <t>IL FOGLIO è PREDISPOSTO PER UN TORNEO CHE DURA 17 GIORNI, SE DA PR L'INDICAZIONE è MINORE NASCONDERE LE COLONNE A PARTIRE DALLA COLONNA 'F'</t>
        </r>
        <r>
          <rPr>
            <sz val="9"/>
            <color indexed="81"/>
            <rFont val="Tahoma"/>
            <family val="2"/>
          </rPr>
          <t xml:space="preserve">
In questo esempio il torneo dura 11 giorni, le colonne da F a K sono nascoste</t>
        </r>
      </text>
    </comment>
    <comment ref="F14" authorId="0" shapeId="0" xr:uid="{AC7D1777-2954-4A04-96EF-2F3C60F741DF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4" authorId="0" shapeId="0" xr:uid="{9C0EE9AB-55BA-4679-A743-088D971D7213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6" authorId="0" shapeId="0" xr:uid="{0254B843-E04C-4E45-9A16-152F2B6AD053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44B3B74E-0635-436A-B95B-85444476B995}">
      <text>
        <r>
          <rPr>
            <sz val="9"/>
            <color indexed="81"/>
            <rFont val="Tahoma"/>
            <family val="2"/>
          </rPr>
          <t xml:space="preserve">per aggiungere o togliere le CONCLUSIONI INTERMEDIE
</t>
        </r>
      </text>
    </comment>
    <comment ref="J18" authorId="0" shapeId="0" xr:uid="{40AC9039-4946-4467-9DD0-06CBA7315C3A}">
      <text>
        <r>
          <rPr>
            <b/>
            <sz val="9"/>
            <color indexed="81"/>
            <rFont val="Tahoma"/>
            <family val="2"/>
          </rPr>
          <t>PRIMO TURNO DEL TABELLONE FINALE</t>
        </r>
      </text>
    </comment>
    <comment ref="P18" authorId="0" shapeId="0" xr:uid="{88C1FBF0-62F2-476A-A9D6-2BBF32545428}">
      <text>
        <r>
          <rPr>
            <b/>
            <sz val="9"/>
            <color indexed="81"/>
            <rFont val="Tahoma"/>
            <family val="2"/>
          </rPr>
          <t>PRIMO TURNO DEL TABELLONE FINALE</t>
        </r>
      </text>
    </comment>
    <comment ref="C19" authorId="0" shapeId="0" xr:uid="{412A73FC-E0DD-4442-8F29-276FF3EB5822}">
      <text>
        <r>
          <rPr>
            <b/>
            <sz val="9"/>
            <color indexed="81"/>
            <rFont val="Tahoma"/>
            <family val="2"/>
          </rPr>
          <t>NUMERO COPPIE ISCRITTE</t>
        </r>
      </text>
    </comment>
    <comment ref="D19" authorId="0" shapeId="0" xr:uid="{DEDB4A81-B0E1-4353-8266-4CE681783775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Z19" authorId="0" shapeId="0" xr:uid="{13E89006-EEEC-414D-9074-251BD043A316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DELLE COPPIE, SE IN ROSSO NON è CONGRUENTE CON IL NUMERO DELLE ISCRITTE
</t>
        </r>
      </text>
    </comment>
    <comment ref="K24" authorId="0" shapeId="0" xr:uid="{B7B22B85-3E1B-4117-A13D-BA0BC3741AA3}">
      <text>
        <r>
          <rPr>
            <b/>
            <sz val="9"/>
            <color indexed="81"/>
            <rFont val="Tahoma"/>
            <family val="2"/>
          </rPr>
          <t>IL TURNO DEI 32esimi è DIVISO IN 2 GIORNI PER EVITARE L'OVERBOOKING GIORNALIERO</t>
        </r>
      </text>
    </comment>
    <comment ref="Q24" authorId="0" shapeId="0" xr:uid="{2ACA536B-0E92-4DAE-BE95-2A5F63E811F8}">
      <text>
        <r>
          <rPr>
            <b/>
            <sz val="9"/>
            <color indexed="81"/>
            <rFont val="Tahoma"/>
            <family val="2"/>
          </rPr>
          <t>IL TURNO DEI 32esimi è DIVISO IN 2 GIORNI PER EVITARE L'OVERBOOKING GIORNALIERO</t>
        </r>
      </text>
    </comment>
    <comment ref="Z25" authorId="0" shapeId="0" xr:uid="{921DD77F-7C87-4920-878C-CA392B4F6618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L30" authorId="0" shapeId="0" xr:uid="{A2869AD3-4DC8-4638-8061-7AD38BF20040}">
      <text>
        <r>
          <rPr>
            <b/>
            <sz val="9"/>
            <color indexed="81"/>
            <rFont val="Tahoma"/>
            <family val="2"/>
          </rPr>
          <t>IL TURNO DEGLI OTTAVI E' DIVISO IN 2 GIORNI PER EVITARE L'OVERBOOKING GIORNALIERO</t>
        </r>
      </text>
    </comment>
    <comment ref="R30" authorId="0" shapeId="0" xr:uid="{BC459628-7AD7-44DE-92F0-C42341BDEEEE}">
      <text>
        <r>
          <rPr>
            <b/>
            <sz val="9"/>
            <color indexed="81"/>
            <rFont val="Tahoma"/>
            <family val="2"/>
          </rPr>
          <t>IL TURNO DEGLI OTTAVI E' DIVISO IN 2 GIORNI PER EVITARE L'OVERBOOKING GIORNALIERO</t>
        </r>
      </text>
    </comment>
    <comment ref="Z31" authorId="0" shapeId="0" xr:uid="{788F90D6-0688-41BD-AF3E-FCB1C6C416E1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DI ATLETI, SE IN ROSSO NON è CONGRUENTE CON IL NUMERO DEGLI ISCRITTI
</t>
        </r>
      </text>
    </comment>
    <comment ref="O37" authorId="0" shapeId="0" xr:uid="{7E1C9BE7-2A45-4502-9EF5-0008C8360E0E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V37" authorId="0" shapeId="0" xr:uid="{6C001E28-409D-4CF8-99BE-7D914A477A98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X37" authorId="0" shapeId="0" xr:uid="{9CB3016F-A7F9-4B15-BAC9-F04F4A067C6B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Y37" authorId="0" shapeId="0" xr:uid="{F6BDCE34-169B-44AF-947F-5218524F5B21}">
      <text>
        <r>
          <rPr>
            <b/>
            <sz val="9"/>
            <color indexed="81"/>
            <rFont val="Tahoma"/>
            <family val="2"/>
          </rPr>
          <t>NUMERO TOTALE DI PARTITE DELLA GIORNATA, SE IN ROSSO è STATO SUPERATO IL NUMERO MAX DI INCONTRI GIORNALIERO IN BASE AI CAMPI E AI TURNI (VEDI IMPOSTA TURNI della giornata)</t>
        </r>
      </text>
    </comment>
    <comment ref="Z37" authorId="0" shapeId="0" xr:uid="{C6E3027A-C09A-4460-8A2E-BC6ACB0E42BD}">
      <text>
        <r>
          <rPr>
            <b/>
            <sz val="9"/>
            <color indexed="81"/>
            <rFont val="Tahoma"/>
            <family val="2"/>
          </rPr>
          <t xml:space="preserve">NUMERO TOALE DI PARTITE GIOCATE: NUMERO PATECIPANTI - NUMERO DI TABELLONI (127 - 5)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D896DE7B-09A4-4256-8077-3477D80CCFE1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076D749E-B9C8-45E8-831A-E12982202984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2740FD47-1E38-4E99-8D65-2FBB11E129ED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T3" authorId="0" shapeId="0" xr:uid="{22609E96-D8B7-43E8-AAA3-29514C1BCE01}">
      <text>
        <r>
          <rPr>
            <b/>
            <sz val="9"/>
            <color indexed="81"/>
            <rFont val="Tahoma"/>
            <family val="2"/>
          </rPr>
          <t>valorizzati solo se il torneo si conclude oltre la data di fine da PR per causa di forza maggiore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0" shapeId="0" xr:uid="{86176643-E66B-4B36-A986-1969D172E16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9D16DAFB-79EB-4282-B07D-31AEC61A22B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sharedStrings.xml><?xml version="1.0" encoding="utf-8"?>
<sst xmlns="http://schemas.openxmlformats.org/spreadsheetml/2006/main" count="258" uniqueCount="92">
  <si>
    <t>INCONTRI</t>
  </si>
  <si>
    <t>n.d.</t>
  </si>
  <si>
    <t>n°</t>
  </si>
  <si>
    <t>TOTALI</t>
  </si>
  <si>
    <t>PROGRAMMAZIONE INDICATIVA DEGLI INCONTRI DI TUTTI I TABELLONI DEL TORNEO (gg mm- gg mm aaaa)</t>
  </si>
  <si>
    <t>32esimi</t>
  </si>
  <si>
    <t>16esimi</t>
  </si>
  <si>
    <t>1° turno</t>
  </si>
  <si>
    <t>2° turno</t>
  </si>
  <si>
    <t>FINALE</t>
  </si>
  <si>
    <t>DOPPIO MASCHILE</t>
  </si>
  <si>
    <t xml:space="preserve">QUARTI </t>
  </si>
  <si>
    <t xml:space="preserve">SEMIFINALI </t>
  </si>
  <si>
    <t>OTTAVI</t>
  </si>
  <si>
    <t>32esimi 
(8)</t>
  </si>
  <si>
    <t>In base alle accettazioni per la conclusione delle sezioni intermedie inserire anche le partite dei relativi tabelloni</t>
  </si>
  <si>
    <t>OTTAVI(5)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</si>
  <si>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</si>
  <si>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</si>
  <si>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</si>
  <si>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</si>
  <si>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</si>
  <si>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</si>
  <si>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</si>
  <si>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</si>
  <si>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</si>
  <si>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</si>
  <si>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</si>
  <si>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</si>
  <si>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</si>
  <si>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</si>
  <si>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</si>
  <si>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</si>
  <si>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</si>
  <si>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</si>
  <si>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</si>
  <si>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</si>
  <si>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</si>
  <si>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n. giorni TORNEO</t>
  </si>
  <si>
    <t>feriale</t>
  </si>
  <si>
    <t>festivo</t>
  </si>
  <si>
    <t>ass.</t>
  </si>
  <si>
    <t>data</t>
  </si>
  <si>
    <t>giorno</t>
  </si>
  <si>
    <t>tipo</t>
  </si>
  <si>
    <t>MAX INC.</t>
  </si>
  <si>
    <t>all' aperto</t>
  </si>
  <si>
    <t>1h30m</t>
  </si>
  <si>
    <t>NUMERO DI PARTITE SCHEDULATE
E CONTROLLO CON MAX INC.</t>
  </si>
  <si>
    <t>formula DOPPI</t>
  </si>
  <si>
    <t>ultimo orario fer.</t>
  </si>
  <si>
    <t>ultimo orario fest.</t>
  </si>
  <si>
    <t>PARAMETRI TORNEO x stima n. INCONTRI MAX (da compilare)</t>
  </si>
  <si>
    <t xml:space="preserve">     data</t>
  </si>
  <si>
    <t xml:space="preserve">  giorno</t>
  </si>
  <si>
    <t xml:space="preserve">    tipo</t>
  </si>
  <si>
    <t>campi/
turni</t>
  </si>
  <si>
    <t>Campi/Turni</t>
  </si>
  <si>
    <t>N° partite 
schedulate</t>
  </si>
  <si>
    <t>campo/turni</t>
  </si>
  <si>
    <t>IMPOSTA</t>
  </si>
  <si>
    <t>DATA FINE TORNEO</t>
  </si>
  <si>
    <t>CONCLUSIONE SEZIONE xx</t>
  </si>
  <si>
    <t>G.A. xxxxxxxxxxxxx</t>
  </si>
  <si>
    <t>DOPPIO FEMMINILE</t>
  </si>
  <si>
    <t>DOPPIO MISTO</t>
  </si>
  <si>
    <t xml:space="preserve">n° 
COPPIE
ISCRITTE
</t>
  </si>
  <si>
    <t>erba artificiale</t>
  </si>
  <si>
    <t xml:space="preserve">Q 1° 
 </t>
  </si>
  <si>
    <t>Q 2°  
(6)</t>
  </si>
  <si>
    <t>Q 3° 
(6)</t>
  </si>
  <si>
    <t>Q 1° turno</t>
  </si>
  <si>
    <t>CONCLUSIONE SEZIONE 4°</t>
  </si>
  <si>
    <t>PROGRAMMA TORNEO DI TERZA FASCIA</t>
  </si>
  <si>
    <t>PROGRAMMAZIONE INDICATIVA DEGLI INCONTRI DI TUTTI I TABELLONI DEL TORNEO (05 02 - 15 02 2024)</t>
  </si>
  <si>
    <t>GARE</t>
  </si>
  <si>
    <t>interv. tra DOPPI</t>
  </si>
  <si>
    <t>1° orario fer.</t>
  </si>
  <si>
    <t>1° orario fest.</t>
  </si>
  <si>
    <t>ult. orario fest.</t>
  </si>
  <si>
    <t>ult. orario fer.</t>
  </si>
  <si>
    <t>N.B. IL TORNEO DURA 11 GIORNI anzichè 17 , selezionare le prime colonne e 'nasconderle'</t>
  </si>
  <si>
    <t>IN QUESTO ES. LE COLONNE DA B A G SONO NASCOSTE</t>
  </si>
  <si>
    <t>gg/mm</t>
  </si>
  <si>
    <t>n° 
PARTITE 
DA
PIANIFICARE</t>
  </si>
  <si>
    <t>+/- Conclusioni</t>
  </si>
  <si>
    <t xml:space="preserve">        data</t>
  </si>
  <si>
    <t xml:space="preserve">       tipo</t>
  </si>
  <si>
    <t xml:space="preserve">          campi/
           turni</t>
  </si>
  <si>
    <t xml:space="preserve">        giorno</t>
  </si>
  <si>
    <t>-/+ Da PR/+2gg</t>
  </si>
  <si>
    <t xml:space="preserve">PROGRAMMA torneo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</si>
</sst>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61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u/>
      <sz val="16"/>
      <color theme="10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4" tint="-0.249977111117893"/>
      <name val="Arial"/>
      <family val="2"/>
    </font>
    <font>
      <b/>
      <sz val="14"/>
      <color theme="1"/>
      <name val="Arial"/>
      <family val="2"/>
    </font>
    <font>
      <sz val="24"/>
      <color theme="3" tint="0.39997558519241921"/>
      <name val="Arial"/>
      <family val="2"/>
    </font>
    <font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rgb="FFFF0000"/>
      <name val="Arial"/>
      <family val="2"/>
    </font>
    <font>
      <b/>
      <sz val="16"/>
      <color rgb="FFBF7109"/>
      <name val="Arial"/>
      <family val="2"/>
    </font>
    <font>
      <b/>
      <sz val="9"/>
      <color indexed="81"/>
      <name val="Tahoma"/>
      <family val="2"/>
    </font>
    <font>
      <b/>
      <sz val="16"/>
      <color rgb="FFC00000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rgb="FF000000"/>
      <name val="Calibri"/>
      <family val="2"/>
    </font>
    <font>
      <b/>
      <i/>
      <sz val="14"/>
      <name val="Arial"/>
      <family val="2"/>
    </font>
    <font>
      <b/>
      <sz val="16"/>
      <color rgb="FF00B050"/>
      <name val="Arial"/>
      <family val="2"/>
    </font>
    <font>
      <sz val="12"/>
      <color rgb="FFC00000"/>
      <name val="Arial"/>
      <family val="2"/>
    </font>
    <font>
      <sz val="22"/>
      <color theme="3" tint="0.3999755851924192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BF7109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8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sz val="12"/>
      <color theme="3" tint="0.39997558519241921"/>
      <name val="Arial"/>
      <family val="2"/>
    </font>
    <font>
      <sz val="9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3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16" fontId="1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3" fillId="5" borderId="6" xfId="1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13" fillId="6" borderId="6" xfId="1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 wrapText="1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9" fontId="7" fillId="7" borderId="9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>
      <alignment horizontal="center" vertical="center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3" fillId="5" borderId="16" xfId="0" applyFont="1" applyFill="1" applyBorder="1" applyAlignment="1">
      <alignment horizontal="center" vertical="center" wrapText="1"/>
    </xf>
    <xf numFmtId="9" fontId="16" fillId="7" borderId="3" xfId="0" applyNumberFormat="1" applyFont="1" applyFill="1" applyBorder="1" applyAlignment="1">
      <alignment horizontal="center" vertical="center"/>
    </xf>
    <xf numFmtId="9" fontId="15" fillId="0" borderId="32" xfId="0" applyNumberFormat="1" applyFont="1" applyBorder="1" applyAlignment="1">
      <alignment horizontal="center" vertical="center"/>
    </xf>
    <xf numFmtId="0" fontId="15" fillId="0" borderId="32" xfId="0" applyFont="1" applyBorder="1" applyProtection="1">
      <protection locked="0"/>
    </xf>
    <xf numFmtId="0" fontId="6" fillId="0" borderId="33" xfId="0" applyFont="1" applyBorder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29" fillId="0" borderId="0" xfId="0" applyFont="1" applyAlignment="1">
      <alignment horizontal="center"/>
    </xf>
    <xf numFmtId="0" fontId="29" fillId="0" borderId="0" xfId="0" applyFont="1"/>
    <xf numFmtId="0" fontId="26" fillId="0" borderId="1" xfId="0" applyFont="1" applyBorder="1" applyAlignment="1">
      <alignment vertical="center" shrinkToFit="1"/>
    </xf>
    <xf numFmtId="0" fontId="18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9" fillId="0" borderId="0" xfId="0" applyFont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6" fillId="0" borderId="26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27" fillId="8" borderId="1" xfId="0" applyFont="1" applyFill="1" applyBorder="1" applyAlignment="1" applyProtection="1">
      <alignment horizontal="center" vertical="center"/>
      <protection locked="0"/>
    </xf>
    <xf numFmtId="164" fontId="27" fillId="8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Alignment="1" applyProtection="1">
      <alignment horizontal="center" vertical="center"/>
      <protection locked="0"/>
    </xf>
    <xf numFmtId="0" fontId="14" fillId="0" borderId="41" xfId="0" applyFont="1" applyBorder="1" applyAlignment="1">
      <alignment horizontal="center" vertical="center"/>
    </xf>
    <xf numFmtId="0" fontId="14" fillId="0" borderId="27" xfId="0" applyFont="1" applyBorder="1" applyAlignment="1">
      <alignment horizontal="right" vertical="center" wrapText="1"/>
    </xf>
    <xf numFmtId="0" fontId="14" fillId="3" borderId="22" xfId="0" applyFont="1" applyFill="1" applyBorder="1" applyAlignment="1" applyProtection="1">
      <alignment horizontal="center" vertical="center" wrapText="1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wrapText="1"/>
    </xf>
    <xf numFmtId="0" fontId="32" fillId="0" borderId="42" xfId="0" applyFont="1" applyBorder="1" applyAlignment="1">
      <alignment horizontal="center" vertical="center"/>
    </xf>
    <xf numFmtId="0" fontId="32" fillId="2" borderId="43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32" fillId="0" borderId="43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/>
    </xf>
    <xf numFmtId="0" fontId="32" fillId="3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32" fillId="3" borderId="44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0" fontId="14" fillId="0" borderId="42" xfId="0" applyFont="1" applyBorder="1" applyAlignment="1">
      <alignment horizontal="center" vertical="center"/>
    </xf>
    <xf numFmtId="16" fontId="33" fillId="0" borderId="1" xfId="0" applyNumberFormat="1" applyFont="1" applyBorder="1" applyAlignment="1">
      <alignment horizontal="center" vertical="center"/>
    </xf>
    <xf numFmtId="0" fontId="23" fillId="3" borderId="22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7" fillId="0" borderId="16" xfId="0" applyFont="1" applyBorder="1" applyProtection="1">
      <protection locked="0"/>
    </xf>
    <xf numFmtId="0" fontId="16" fillId="0" borderId="43" xfId="0" applyFont="1" applyBorder="1" applyAlignment="1">
      <alignment horizontal="center" vertical="center"/>
    </xf>
    <xf numFmtId="0" fontId="15" fillId="0" borderId="43" xfId="0" applyFont="1" applyBorder="1" applyProtection="1">
      <protection locked="0"/>
    </xf>
    <xf numFmtId="0" fontId="7" fillId="0" borderId="43" xfId="0" applyFont="1" applyBorder="1"/>
    <xf numFmtId="0" fontId="9" fillId="0" borderId="32" xfId="0" applyFont="1" applyBorder="1"/>
    <xf numFmtId="0" fontId="10" fillId="0" borderId="3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9" fontId="16" fillId="0" borderId="34" xfId="0" applyNumberFormat="1" applyFont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 wrapText="1"/>
    </xf>
    <xf numFmtId="0" fontId="35" fillId="6" borderId="16" xfId="0" applyFont="1" applyFill="1" applyBorder="1" applyAlignment="1">
      <alignment horizontal="center" vertical="center" wrapText="1"/>
    </xf>
    <xf numFmtId="0" fontId="26" fillId="0" borderId="23" xfId="0" applyFont="1" applyBorder="1" applyAlignment="1" applyProtection="1">
      <alignment horizontal="center"/>
      <protection locked="0"/>
    </xf>
    <xf numFmtId="0" fontId="7" fillId="0" borderId="23" xfId="0" applyFont="1" applyBorder="1" applyProtection="1">
      <protection locked="0"/>
    </xf>
    <xf numFmtId="0" fontId="3" fillId="9" borderId="18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13" fillId="9" borderId="6" xfId="1" applyFont="1" applyFill="1" applyBorder="1" applyAlignment="1" applyProtection="1">
      <alignment horizontal="center" vertical="center"/>
      <protection locked="0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5" fillId="9" borderId="16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 applyProtection="1">
      <alignment horizontal="center" vertical="center"/>
      <protection locked="0"/>
    </xf>
    <xf numFmtId="0" fontId="36" fillId="3" borderId="11" xfId="0" applyFont="1" applyFill="1" applyBorder="1" applyAlignment="1" applyProtection="1">
      <alignment horizontal="center" vertical="center"/>
      <protection locked="0"/>
    </xf>
    <xf numFmtId="16" fontId="25" fillId="3" borderId="19" xfId="0" applyNumberFormat="1" applyFont="1" applyFill="1" applyBorder="1" applyAlignment="1" applyProtection="1">
      <alignment horizontal="center" vertical="center" wrapText="1"/>
      <protection locked="0"/>
    </xf>
    <xf numFmtId="16" fontId="37" fillId="0" borderId="1" xfId="0" applyNumberFormat="1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0" fontId="27" fillId="8" borderId="32" xfId="0" applyFont="1" applyFill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164" fontId="27" fillId="8" borderId="32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6" fillId="0" borderId="0" xfId="0" applyFont="1" applyAlignment="1">
      <alignment vertical="center" shrinkToFit="1"/>
    </xf>
    <xf numFmtId="0" fontId="6" fillId="0" borderId="27" xfId="0" applyFont="1" applyBorder="1" applyProtection="1">
      <protection locked="0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6" fillId="0" borderId="0" xfId="0" applyFont="1" applyAlignment="1" applyProtection="1">
      <alignment horizontal="center" vertical="center"/>
      <protection locked="0"/>
    </xf>
    <xf numFmtId="165" fontId="14" fillId="3" borderId="22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0" xfId="0" applyFont="1"/>
    <xf numFmtId="0" fontId="40" fillId="0" borderId="0" xfId="0" applyFont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1" fillId="8" borderId="1" xfId="0" applyFont="1" applyFill="1" applyBorder="1" applyAlignment="1" applyProtection="1">
      <alignment horizontal="center" vertical="center"/>
      <protection locked="0"/>
    </xf>
    <xf numFmtId="0" fontId="41" fillId="8" borderId="32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38" xfId="0" applyFont="1" applyBorder="1" applyAlignment="1" applyProtection="1">
      <alignment vertical="center"/>
      <protection locked="0"/>
    </xf>
    <xf numFmtId="0" fontId="39" fillId="0" borderId="37" xfId="0" applyFont="1" applyBorder="1" applyAlignment="1" applyProtection="1">
      <alignment vertical="center"/>
      <protection locked="0"/>
    </xf>
    <xf numFmtId="164" fontId="41" fillId="8" borderId="1" xfId="0" applyNumberFormat="1" applyFont="1" applyFill="1" applyBorder="1" applyAlignment="1" applyProtection="1">
      <alignment horizontal="center" vertical="center"/>
      <protection locked="0"/>
    </xf>
    <xf numFmtId="164" fontId="41" fillId="8" borderId="32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 shrinkToFit="1"/>
      <protection locked="0"/>
    </xf>
    <xf numFmtId="0" fontId="40" fillId="0" borderId="0" xfId="0" applyFont="1" applyAlignment="1">
      <alignment vertical="center" shrinkToFit="1"/>
    </xf>
    <xf numFmtId="0" fontId="39" fillId="0" borderId="26" xfId="0" applyFont="1" applyBorder="1" applyProtection="1">
      <protection locked="0"/>
    </xf>
    <xf numFmtId="0" fontId="39" fillId="0" borderId="12" xfId="0" applyFont="1" applyBorder="1" applyProtection="1">
      <protection locked="0"/>
    </xf>
    <xf numFmtId="0" fontId="39" fillId="0" borderId="27" xfId="0" applyFont="1" applyBorder="1" applyProtection="1"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>
      <alignment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vertical="center"/>
    </xf>
    <xf numFmtId="165" fontId="43" fillId="3" borderId="22" xfId="0" applyNumberFormat="1" applyFont="1" applyFill="1" applyBorder="1" applyAlignment="1">
      <alignment horizontal="center" vertical="center" wrapText="1"/>
    </xf>
    <xf numFmtId="0" fontId="43" fillId="3" borderId="22" xfId="0" applyFont="1" applyFill="1" applyBorder="1" applyAlignment="1" applyProtection="1">
      <alignment horizontal="center" vertical="center" wrapText="1"/>
      <protection locked="0"/>
    </xf>
    <xf numFmtId="0" fontId="43" fillId="0" borderId="5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6" fillId="7" borderId="8" xfId="0" applyFont="1" applyFill="1" applyBorder="1" applyAlignment="1" applyProtection="1">
      <alignment horizontal="center" vertical="center" wrapText="1"/>
      <protection locked="0"/>
    </xf>
    <xf numFmtId="0" fontId="47" fillId="0" borderId="1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47" fillId="0" borderId="10" xfId="0" applyFont="1" applyBorder="1" applyAlignment="1" applyProtection="1">
      <alignment horizontal="center" vertical="center"/>
      <protection locked="0"/>
    </xf>
    <xf numFmtId="0" fontId="47" fillId="0" borderId="22" xfId="0" applyFont="1" applyBorder="1" applyAlignment="1" applyProtection="1">
      <alignment horizontal="center" vertical="center"/>
      <protection locked="0"/>
    </xf>
    <xf numFmtId="0" fontId="39" fillId="0" borderId="16" xfId="0" applyFont="1" applyBorder="1" applyProtection="1">
      <protection locked="0"/>
    </xf>
    <xf numFmtId="0" fontId="39" fillId="0" borderId="11" xfId="0" applyFont="1" applyBorder="1" applyAlignment="1" applyProtection="1">
      <alignment horizontal="center" vertical="center"/>
      <protection locked="0"/>
    </xf>
    <xf numFmtId="0" fontId="39" fillId="0" borderId="33" xfId="0" applyFont="1" applyBorder="1" applyProtection="1">
      <protection locked="0"/>
    </xf>
    <xf numFmtId="0" fontId="39" fillId="7" borderId="7" xfId="0" applyFont="1" applyFill="1" applyBorder="1" applyAlignment="1" applyProtection="1">
      <alignment horizontal="center" vertical="center"/>
      <protection locked="0"/>
    </xf>
    <xf numFmtId="9" fontId="39" fillId="7" borderId="9" xfId="0" applyNumberFormat="1" applyFont="1" applyFill="1" applyBorder="1" applyAlignment="1">
      <alignment horizontal="center" vertical="center"/>
    </xf>
    <xf numFmtId="0" fontId="43" fillId="0" borderId="9" xfId="0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center" vertical="center"/>
      <protection locked="0"/>
    </xf>
    <xf numFmtId="0" fontId="43" fillId="0" borderId="43" xfId="0" applyFont="1" applyBorder="1" applyAlignment="1">
      <alignment horizontal="center" vertical="center"/>
    </xf>
    <xf numFmtId="0" fontId="39" fillId="0" borderId="1" xfId="0" applyFont="1" applyBorder="1" applyAlignment="1" applyProtection="1">
      <alignment horizontal="center" vertical="center"/>
      <protection locked="0"/>
    </xf>
    <xf numFmtId="9" fontId="39" fillId="0" borderId="32" xfId="0" applyNumberFormat="1" applyFont="1" applyBorder="1" applyAlignment="1">
      <alignment horizontal="center" vertical="center"/>
    </xf>
    <xf numFmtId="0" fontId="47" fillId="0" borderId="11" xfId="0" applyFont="1" applyBorder="1" applyAlignment="1" applyProtection="1">
      <alignment horizontal="center" vertical="center"/>
      <protection locked="0"/>
    </xf>
    <xf numFmtId="0" fontId="48" fillId="3" borderId="11" xfId="0" applyFont="1" applyFill="1" applyBorder="1" applyAlignment="1" applyProtection="1">
      <alignment horizontal="center" vertical="center"/>
      <protection locked="0"/>
    </xf>
    <xf numFmtId="0" fontId="48" fillId="3" borderId="11" xfId="0" applyFont="1" applyFill="1" applyBorder="1" applyAlignment="1" applyProtection="1">
      <alignment horizontal="center" vertical="center" wrapText="1"/>
      <protection locked="0"/>
    </xf>
    <xf numFmtId="0" fontId="48" fillId="3" borderId="22" xfId="0" applyFont="1" applyFill="1" applyBorder="1" applyAlignment="1" applyProtection="1">
      <alignment horizontal="center" vertical="center"/>
      <protection locked="0"/>
    </xf>
    <xf numFmtId="0" fontId="39" fillId="0" borderId="43" xfId="0" applyFont="1" applyBorder="1" applyProtection="1">
      <protection locked="0"/>
    </xf>
    <xf numFmtId="0" fontId="39" fillId="0" borderId="32" xfId="0" applyFont="1" applyBorder="1" applyProtection="1">
      <protection locked="0"/>
    </xf>
    <xf numFmtId="0" fontId="49" fillId="7" borderId="7" xfId="0" applyFont="1" applyFill="1" applyBorder="1" applyAlignment="1" applyProtection="1">
      <alignment horizontal="center" vertical="center"/>
      <protection locked="0"/>
    </xf>
    <xf numFmtId="0" fontId="50" fillId="3" borderId="11" xfId="0" applyFont="1" applyFill="1" applyBorder="1" applyAlignment="1" applyProtection="1">
      <alignment horizontal="center" vertical="center"/>
      <protection locked="0"/>
    </xf>
    <xf numFmtId="9" fontId="43" fillId="7" borderId="3" xfId="0" applyNumberFormat="1" applyFont="1" applyFill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9" fontId="43" fillId="0" borderId="34" xfId="0" applyNumberFormat="1" applyFont="1" applyBorder="1" applyAlignment="1">
      <alignment horizontal="center" vertical="center"/>
    </xf>
    <xf numFmtId="0" fontId="40" fillId="0" borderId="23" xfId="0" applyFont="1" applyBorder="1" applyAlignment="1" applyProtection="1">
      <alignment horizont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Protection="1"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Protection="1"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0" fontId="45" fillId="0" borderId="0" xfId="1" applyFont="1" applyFill="1" applyAlignment="1" applyProtection="1">
      <alignment horizontal="center" vertical="center"/>
      <protection locked="0"/>
    </xf>
    <xf numFmtId="0" fontId="45" fillId="0" borderId="0" xfId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32" fillId="0" borderId="25" xfId="0" applyFont="1" applyBorder="1" applyAlignment="1">
      <alignment horizontal="center" vertical="top"/>
    </xf>
    <xf numFmtId="0" fontId="32" fillId="0" borderId="37" xfId="0" applyFont="1" applyBorder="1" applyAlignment="1">
      <alignment horizontal="center" vertical="top"/>
    </xf>
    <xf numFmtId="16" fontId="32" fillId="3" borderId="19" xfId="0" applyNumberFormat="1" applyFont="1" applyFill="1" applyBorder="1" applyAlignment="1" applyProtection="1">
      <alignment horizontal="center" vertical="center" wrapText="1"/>
      <protection locked="0"/>
    </xf>
    <xf numFmtId="165" fontId="32" fillId="3" borderId="22" xfId="0" applyNumberFormat="1" applyFont="1" applyFill="1" applyBorder="1" applyAlignment="1">
      <alignment horizontal="center" vertical="center" wrapText="1"/>
    </xf>
    <xf numFmtId="0" fontId="32" fillId="3" borderId="22" xfId="0" applyFont="1" applyFill="1" applyBorder="1" applyAlignment="1" applyProtection="1">
      <alignment horizontal="center" vertical="center" wrapText="1"/>
      <protection locked="0"/>
    </xf>
    <xf numFmtId="0" fontId="53" fillId="5" borderId="16" xfId="0" applyFont="1" applyFill="1" applyBorder="1" applyAlignment="1" applyProtection="1">
      <alignment horizontal="center" vertical="center" wrapText="1"/>
      <protection locked="0"/>
    </xf>
    <xf numFmtId="0" fontId="54" fillId="5" borderId="6" xfId="1" applyFont="1" applyFill="1" applyBorder="1" applyAlignment="1" applyProtection="1">
      <alignment horizontal="center" vertical="center"/>
      <protection locked="0"/>
    </xf>
    <xf numFmtId="0" fontId="55" fillId="5" borderId="16" xfId="0" applyFont="1" applyFill="1" applyBorder="1" applyAlignment="1" applyProtection="1">
      <alignment horizontal="center" vertical="center" wrapText="1"/>
      <protection locked="0"/>
    </xf>
    <xf numFmtId="0" fontId="55" fillId="6" borderId="16" xfId="0" applyFont="1" applyFill="1" applyBorder="1" applyAlignment="1" applyProtection="1">
      <alignment horizontal="center" vertical="center" wrapText="1"/>
      <protection locked="0"/>
    </xf>
    <xf numFmtId="0" fontId="55" fillId="9" borderId="16" xfId="0" applyFont="1" applyFill="1" applyBorder="1" applyAlignment="1" applyProtection="1">
      <alignment horizontal="center" vertical="center" wrapText="1"/>
      <protection locked="0"/>
    </xf>
    <xf numFmtId="16" fontId="56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57" fillId="4" borderId="3" xfId="0" applyFont="1" applyFill="1" applyBorder="1" applyAlignment="1">
      <alignment horizontal="center" vertical="center"/>
    </xf>
    <xf numFmtId="0" fontId="53" fillId="5" borderId="8" xfId="0" applyFont="1" applyFill="1" applyBorder="1" applyAlignment="1" applyProtection="1">
      <alignment horizontal="center" vertical="center" wrapText="1"/>
      <protection locked="0"/>
    </xf>
    <xf numFmtId="0" fontId="32" fillId="5" borderId="7" xfId="0" applyFont="1" applyFill="1" applyBorder="1" applyAlignment="1" applyProtection="1">
      <alignment horizontal="center" vertical="center"/>
      <protection locked="0"/>
    </xf>
    <xf numFmtId="0" fontId="32" fillId="5" borderId="7" xfId="0" applyFont="1" applyFill="1" applyBorder="1" applyAlignment="1">
      <alignment horizontal="center" vertical="center"/>
    </xf>
    <xf numFmtId="0" fontId="53" fillId="6" borderId="8" xfId="0" applyFont="1" applyFill="1" applyBorder="1" applyAlignment="1" applyProtection="1">
      <alignment horizontal="center" vertical="center" wrapText="1"/>
      <protection locked="0"/>
    </xf>
    <xf numFmtId="0" fontId="53" fillId="6" borderId="7" xfId="0" applyFont="1" applyFill="1" applyBorder="1" applyAlignment="1" applyProtection="1">
      <alignment horizontal="center" vertical="center"/>
      <protection locked="0"/>
    </xf>
    <xf numFmtId="0" fontId="53" fillId="6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 applyProtection="1">
      <alignment horizontal="center" vertical="center"/>
      <protection locked="0"/>
    </xf>
    <xf numFmtId="0" fontId="32" fillId="6" borderId="7" xfId="0" applyFont="1" applyFill="1" applyBorder="1" applyAlignment="1">
      <alignment horizontal="center" vertical="center"/>
    </xf>
    <xf numFmtId="0" fontId="53" fillId="9" borderId="8" xfId="0" applyFont="1" applyFill="1" applyBorder="1" applyAlignment="1" applyProtection="1">
      <alignment horizontal="center" vertical="center" wrapText="1"/>
      <protection locked="0"/>
    </xf>
    <xf numFmtId="0" fontId="53" fillId="9" borderId="7" xfId="0" applyFont="1" applyFill="1" applyBorder="1" applyAlignment="1">
      <alignment horizontal="center" vertical="center"/>
    </xf>
    <xf numFmtId="0" fontId="32" fillId="9" borderId="7" xfId="0" applyFont="1" applyFill="1" applyBorder="1" applyAlignment="1" applyProtection="1">
      <alignment horizontal="center" vertical="center"/>
      <protection locked="0"/>
    </xf>
    <xf numFmtId="0" fontId="32" fillId="9" borderId="7" xfId="0" applyFont="1" applyFill="1" applyBorder="1" applyAlignment="1">
      <alignment horizontal="center" vertical="center"/>
    </xf>
    <xf numFmtId="0" fontId="54" fillId="0" borderId="16" xfId="1" applyFont="1" applyFill="1" applyBorder="1" applyAlignment="1" applyProtection="1">
      <alignment horizontal="center" vertical="center"/>
      <protection locked="0"/>
    </xf>
    <xf numFmtId="0" fontId="43" fillId="0" borderId="11" xfId="0" applyFont="1" applyBorder="1" applyAlignment="1" applyProtection="1">
      <alignment horizontal="center" vertical="center"/>
      <protection locked="0"/>
    </xf>
    <xf numFmtId="0" fontId="43" fillId="0" borderId="22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53" fillId="4" borderId="2" xfId="0" applyFont="1" applyFill="1" applyBorder="1" applyAlignment="1">
      <alignment horizontal="center" vertical="center"/>
    </xf>
    <xf numFmtId="0" fontId="39" fillId="0" borderId="16" xfId="0" applyFont="1" applyBorder="1"/>
    <xf numFmtId="0" fontId="39" fillId="0" borderId="11" xfId="0" applyFont="1" applyBorder="1" applyAlignment="1">
      <alignment horizontal="center" vertical="center"/>
    </xf>
    <xf numFmtId="0" fontId="39" fillId="0" borderId="33" xfId="0" applyFont="1" applyBorder="1"/>
    <xf numFmtId="0" fontId="32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0" fontId="43" fillId="0" borderId="33" xfId="0" applyFont="1" applyBorder="1" applyAlignment="1" applyProtection="1">
      <alignment horizontal="center" vertical="center"/>
      <protection locked="0"/>
    </xf>
    <xf numFmtId="0" fontId="32" fillId="0" borderId="27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5" xfId="0" applyFont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 wrapText="1"/>
    </xf>
    <xf numFmtId="0" fontId="53" fillId="6" borderId="48" xfId="0" applyFont="1" applyFill="1" applyBorder="1" applyAlignment="1" applyProtection="1">
      <alignment horizontal="center" vertical="center" wrapText="1"/>
      <protection locked="0"/>
    </xf>
    <xf numFmtId="0" fontId="53" fillId="9" borderId="48" xfId="0" applyFont="1" applyFill="1" applyBorder="1" applyAlignment="1" applyProtection="1">
      <alignment horizontal="center" vertical="center" wrapText="1"/>
      <protection locked="0"/>
    </xf>
    <xf numFmtId="0" fontId="53" fillId="9" borderId="9" xfId="0" applyFont="1" applyFill="1" applyBorder="1" applyAlignment="1" applyProtection="1">
      <alignment horizontal="center" vertical="center"/>
      <protection locked="0"/>
    </xf>
    <xf numFmtId="0" fontId="0" fillId="9" borderId="6" xfId="0" applyFill="1" applyBorder="1"/>
    <xf numFmtId="0" fontId="49" fillId="5" borderId="6" xfId="1" applyFont="1" applyFill="1" applyBorder="1" applyAlignment="1" applyProtection="1">
      <alignment horizontal="center" vertical="center"/>
      <protection locked="0"/>
    </xf>
    <xf numFmtId="0" fontId="49" fillId="6" borderId="6" xfId="1" applyFont="1" applyFill="1" applyBorder="1" applyAlignment="1" applyProtection="1">
      <alignment horizontal="center" vertical="center"/>
      <protection locked="0"/>
    </xf>
    <xf numFmtId="0" fontId="49" fillId="9" borderId="6" xfId="1" applyFont="1" applyFill="1" applyBorder="1" applyAlignment="1" applyProtection="1">
      <alignment horizontal="center" vertical="center"/>
      <protection locked="0"/>
    </xf>
    <xf numFmtId="0" fontId="0" fillId="6" borderId="6" xfId="0" applyFill="1" applyBorder="1"/>
    <xf numFmtId="0" fontId="45" fillId="2" borderId="1" xfId="1" applyFont="1" applyFill="1" applyBorder="1" applyAlignment="1" applyProtection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 shrinkToFit="1"/>
    </xf>
    <xf numFmtId="0" fontId="60" fillId="0" borderId="0" xfId="0" quotePrefix="1" applyFont="1" applyAlignment="1">
      <alignment horizontal="center" shrinkToFit="1"/>
    </xf>
    <xf numFmtId="0" fontId="59" fillId="0" borderId="0" xfId="0" quotePrefix="1" applyFont="1" applyAlignment="1">
      <alignment horizontal="center" vertical="top" shrinkToFit="1"/>
    </xf>
    <xf numFmtId="0" fontId="32" fillId="0" borderId="50" xfId="0" applyFont="1" applyBorder="1" applyAlignment="1" applyProtection="1">
      <alignment horizontal="center" vertical="center"/>
      <protection locked="0"/>
    </xf>
    <xf numFmtId="0" fontId="32" fillId="0" borderId="50" xfId="0" applyFont="1" applyBorder="1" applyAlignment="1">
      <alignment horizontal="center" vertical="center"/>
    </xf>
    <xf numFmtId="0" fontId="39" fillId="0" borderId="50" xfId="0" applyFont="1" applyBorder="1" applyAlignment="1" applyProtection="1">
      <alignment horizontal="center" vertical="center"/>
      <protection locked="0"/>
    </xf>
    <xf numFmtId="9" fontId="39" fillId="0" borderId="50" xfId="0" applyNumberFormat="1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locked="0"/>
    </xf>
    <xf numFmtId="0" fontId="54" fillId="0" borderId="52" xfId="1" applyFont="1" applyFill="1" applyBorder="1" applyAlignment="1" applyProtection="1">
      <alignment horizontal="center" vertical="center"/>
      <protection locked="0"/>
    </xf>
    <xf numFmtId="0" fontId="43" fillId="0" borderId="8" xfId="0" applyFont="1" applyBorder="1" applyAlignment="1" applyProtection="1">
      <alignment horizontal="center" vertical="center"/>
      <protection locked="0"/>
    </xf>
    <xf numFmtId="0" fontId="43" fillId="0" borderId="53" xfId="0" applyFont="1" applyBorder="1" applyAlignment="1" applyProtection="1">
      <alignment horizontal="center" vertical="center"/>
      <protection locked="0"/>
    </xf>
    <xf numFmtId="0" fontId="43" fillId="0" borderId="54" xfId="0" applyFont="1" applyBorder="1" applyAlignment="1" applyProtection="1">
      <alignment horizontal="center" vertical="center"/>
      <protection locked="0"/>
    </xf>
    <xf numFmtId="0" fontId="43" fillId="0" borderId="43" xfId="0" applyFont="1" applyBorder="1" applyAlignment="1" applyProtection="1">
      <alignment horizontal="center" vertical="center"/>
      <protection locked="0"/>
    </xf>
    <xf numFmtId="0" fontId="53" fillId="7" borderId="3" xfId="0" applyFont="1" applyFill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51" fillId="0" borderId="0" xfId="0" applyFont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40" fillId="0" borderId="23" xfId="0" applyFont="1" applyBorder="1" applyAlignment="1" applyProtection="1">
      <alignment horizontal="center" vertical="center"/>
      <protection locked="0"/>
    </xf>
    <xf numFmtId="0" fontId="40" fillId="0" borderId="25" xfId="0" applyFont="1" applyBorder="1" applyAlignment="1" applyProtection="1">
      <alignment horizontal="center" vertical="center"/>
      <protection locked="0"/>
    </xf>
    <xf numFmtId="0" fontId="40" fillId="0" borderId="26" xfId="0" applyFont="1" applyBorder="1" applyAlignment="1" applyProtection="1">
      <alignment horizontal="center" vertical="center"/>
      <protection locked="0"/>
    </xf>
    <xf numFmtId="0" fontId="40" fillId="0" borderId="12" xfId="0" applyFont="1" applyBorder="1" applyAlignment="1" applyProtection="1">
      <alignment horizontal="center" vertical="center"/>
      <protection locked="0"/>
    </xf>
    <xf numFmtId="0" fontId="40" fillId="0" borderId="27" xfId="0" applyFont="1" applyBorder="1" applyAlignment="1" applyProtection="1">
      <alignment horizontal="center" vertical="center"/>
      <protection locked="0"/>
    </xf>
    <xf numFmtId="0" fontId="52" fillId="0" borderId="45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41" fillId="8" borderId="1" xfId="0" applyFont="1" applyFill="1" applyBorder="1" applyAlignment="1" applyProtection="1">
      <alignment horizontal="center" vertical="center" shrinkToFit="1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0" fontId="32" fillId="0" borderId="28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4" borderId="29" xfId="0" applyFont="1" applyFill="1" applyBorder="1" applyAlignment="1">
      <alignment horizontal="center" vertical="center" wrapText="1"/>
    </xf>
    <xf numFmtId="0" fontId="32" fillId="4" borderId="36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 wrapText="1"/>
    </xf>
    <xf numFmtId="0" fontId="43" fillId="0" borderId="39" xfId="0" applyFont="1" applyBorder="1" applyAlignment="1">
      <alignment horizontal="right" vertical="center" wrapText="1"/>
    </xf>
    <xf numFmtId="0" fontId="43" fillId="0" borderId="4" xfId="0" applyFont="1" applyBorder="1" applyAlignment="1">
      <alignment horizontal="right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6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8" borderId="1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14" fillId="0" borderId="25" xfId="0" applyFont="1" applyBorder="1" applyAlignment="1">
      <alignment horizontal="center" vertical="top"/>
    </xf>
    <xf numFmtId="0" fontId="14" fillId="0" borderId="26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top"/>
    </xf>
    <xf numFmtId="0" fontId="14" fillId="0" borderId="27" xfId="0" applyFont="1" applyBorder="1" applyAlignment="1">
      <alignment horizontal="center" vertical="top"/>
    </xf>
  </cellXfs>
  <cellStyles count="2">
    <cellStyle name="Collegamento ipertestuale" xfId="1" builtinId="8"/>
    <cellStyle name="Normale" xfId="0" builtinId="0"/>
  </cellStyles>
  <dxfs count="21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727710</xdr:colOff>
      <xdr:row>9</xdr:row>
      <xdr:rowOff>286844</xdr:rowOff>
    </xdr:from>
    <xdr:to>
      <xdr:col>27</xdr:col>
      <xdr:colOff>189586</xdr:colOff>
      <xdr:row>11</xdr:row>
      <xdr:rowOff>177215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12890" y="2138504"/>
          <a:ext cx="1567717" cy="774291"/>
        </a:xfrm>
        <a:prstGeom prst="rect">
          <a:avLst/>
        </a:prstGeom>
      </xdr:spPr>
    </xdr:pic>
    <xdr:clientData/>
  </xdr:twoCellAnchor>
  <xdr:twoCellAnchor>
    <xdr:from>
      <xdr:col>1</xdr:col>
      <xdr:colOff>1061357</xdr:colOff>
      <xdr:row>18</xdr:row>
      <xdr:rowOff>127907</xdr:rowOff>
    </xdr:from>
    <xdr:to>
      <xdr:col>1</xdr:col>
      <xdr:colOff>1513115</xdr:colOff>
      <xdr:row>18</xdr:row>
      <xdr:rowOff>299358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70314" y="6131378"/>
          <a:ext cx="451758" cy="171451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14</xdr:row>
      <xdr:rowOff>274320</xdr:rowOff>
    </xdr:from>
    <xdr:to>
      <xdr:col>5</xdr:col>
      <xdr:colOff>1000125</xdr:colOff>
      <xdr:row>14</xdr:row>
      <xdr:rowOff>358902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21905" y="4411980"/>
          <a:ext cx="41910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39</xdr:row>
      <xdr:rowOff>251460</xdr:rowOff>
    </xdr:from>
    <xdr:to>
      <xdr:col>5</xdr:col>
      <xdr:colOff>990600</xdr:colOff>
      <xdr:row>39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36820" y="1582674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20</xdr:col>
      <xdr:colOff>597627</xdr:colOff>
      <xdr:row>0</xdr:row>
      <xdr:rowOff>52796</xdr:rowOff>
    </xdr:from>
    <xdr:ext cx="247650" cy="655885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154798" y="52796"/>
          <a:ext cx="247650" cy="655885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oneCellAnchor>
    <xdr:from>
      <xdr:col>5</xdr:col>
      <xdr:colOff>42249</xdr:colOff>
      <xdr:row>11</xdr:row>
      <xdr:rowOff>278403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327263" y="3277417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44154</xdr:colOff>
      <xdr:row>12</xdr:row>
      <xdr:rowOff>316774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29168" y="3658688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37555</xdr:colOff>
      <xdr:row>13</xdr:row>
      <xdr:rowOff>333376</xdr:rowOff>
    </xdr:from>
    <xdr:ext cx="340671" cy="417740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22569" y="4056290"/>
          <a:ext cx="340671" cy="417740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41637</xdr:colOff>
      <xdr:row>14</xdr:row>
      <xdr:rowOff>308611</xdr:rowOff>
    </xdr:from>
    <xdr:ext cx="340671" cy="437062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326651" y="4412525"/>
          <a:ext cx="340671" cy="437062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8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595993</xdr:colOff>
      <xdr:row>17</xdr:row>
      <xdr:rowOff>599803</xdr:rowOff>
    </xdr:from>
    <xdr:ext cx="340671" cy="428897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504950" y="5971903"/>
          <a:ext cx="340671" cy="428897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598714</xdr:colOff>
      <xdr:row>24</xdr:row>
      <xdr:rowOff>594361</xdr:rowOff>
    </xdr:from>
    <xdr:ext cx="340671" cy="412568"/>
    <xdr:sp macro="" textlink="">
      <xdr:nvSpPr>
        <xdr:cNvPr id="15" name="Rettangol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07671" y="7158447"/>
          <a:ext cx="340671" cy="412568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609600</xdr:colOff>
      <xdr:row>31</xdr:row>
      <xdr:rowOff>588918</xdr:rowOff>
    </xdr:from>
    <xdr:ext cx="340671" cy="418012"/>
    <xdr:sp macro="" textlink="">
      <xdr:nvSpPr>
        <xdr:cNvPr id="31" name="Rettango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18557" y="8344989"/>
          <a:ext cx="340671" cy="418012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no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7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0</xdr:col>
      <xdr:colOff>26123</xdr:colOff>
      <xdr:row>23</xdr:row>
      <xdr:rowOff>149700</xdr:rowOff>
    </xdr:from>
    <xdr:to>
      <xdr:col>0</xdr:col>
      <xdr:colOff>463419</xdr:colOff>
      <xdr:row>23</xdr:row>
      <xdr:rowOff>149700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26123" y="6800871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37009</xdr:colOff>
      <xdr:row>30</xdr:row>
      <xdr:rowOff>149700</xdr:rowOff>
    </xdr:from>
    <xdr:to>
      <xdr:col>0</xdr:col>
      <xdr:colOff>474305</xdr:colOff>
      <xdr:row>30</xdr:row>
      <xdr:rowOff>149700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37009" y="799830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37009</xdr:colOff>
      <xdr:row>37</xdr:row>
      <xdr:rowOff>149701</xdr:rowOff>
    </xdr:from>
    <xdr:to>
      <xdr:col>0</xdr:col>
      <xdr:colOff>474305</xdr:colOff>
      <xdr:row>37</xdr:row>
      <xdr:rowOff>149701</xdr:rowOff>
    </xdr:to>
    <xdr:cxnSp macro="">
      <xdr:nvCxnSpPr>
        <xdr:cNvPr id="28" name="Connettore 2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37009" y="9195730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563880</xdr:colOff>
      <xdr:row>13</xdr:row>
      <xdr:rowOff>220980</xdr:rowOff>
    </xdr:from>
    <xdr:to>
      <xdr:col>5</xdr:col>
      <xdr:colOff>982980</xdr:colOff>
      <xdr:row>13</xdr:row>
      <xdr:rowOff>305562</xdr:rowOff>
    </xdr:to>
    <xdr:sp macro="" textlink="">
      <xdr:nvSpPr>
        <xdr:cNvPr id="37" name="Freccia a destra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7604760" y="3977640"/>
          <a:ext cx="41910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563880</xdr:colOff>
      <xdr:row>12</xdr:row>
      <xdr:rowOff>243840</xdr:rowOff>
    </xdr:from>
    <xdr:to>
      <xdr:col>5</xdr:col>
      <xdr:colOff>982980</xdr:colOff>
      <xdr:row>12</xdr:row>
      <xdr:rowOff>328422</xdr:rowOff>
    </xdr:to>
    <xdr:sp macro="" textlink="">
      <xdr:nvSpPr>
        <xdr:cNvPr id="38" name="Freccia a destra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7604760" y="3619500"/>
          <a:ext cx="419100" cy="8458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1026116</xdr:colOff>
      <xdr:row>32</xdr:row>
      <xdr:rowOff>115388</xdr:rowOff>
    </xdr:from>
    <xdr:to>
      <xdr:col>1</xdr:col>
      <xdr:colOff>1477874</xdr:colOff>
      <xdr:row>32</xdr:row>
      <xdr:rowOff>286839</xdr:rowOff>
    </xdr:to>
    <xdr:sp macro="" textlink="">
      <xdr:nvSpPr>
        <xdr:cNvPr id="39" name="Freccia a destra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103802" y="8666117"/>
          <a:ext cx="451758" cy="171451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413109</xdr:colOff>
      <xdr:row>0</xdr:row>
      <xdr:rowOff>80028</xdr:rowOff>
    </xdr:from>
    <xdr:to>
      <xdr:col>25</xdr:col>
      <xdr:colOff>413654</xdr:colOff>
      <xdr:row>1</xdr:row>
      <xdr:rowOff>232410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21543369" y="80028"/>
          <a:ext cx="545" cy="327642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1072242</xdr:colOff>
      <xdr:row>25</xdr:row>
      <xdr:rowOff>108857</xdr:rowOff>
    </xdr:from>
    <xdr:to>
      <xdr:col>1</xdr:col>
      <xdr:colOff>1524000</xdr:colOff>
      <xdr:row>25</xdr:row>
      <xdr:rowOff>280308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49928" y="7451271"/>
          <a:ext cx="451758" cy="171451"/>
        </a:xfrm>
        <a:prstGeom prst="rightArrow">
          <a:avLst>
            <a:gd name="adj1" fmla="val 50000"/>
            <a:gd name="adj2" fmla="val 50000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247650</xdr:colOff>
      <xdr:row>8</xdr:row>
      <xdr:rowOff>206834</xdr:rowOff>
    </xdr:from>
    <xdr:to>
      <xdr:col>25</xdr:col>
      <xdr:colOff>420907</xdr:colOff>
      <xdr:row>10</xdr:row>
      <xdr:rowOff>89585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60600" y="2569034"/>
          <a:ext cx="1525807" cy="778101"/>
        </a:xfrm>
        <a:prstGeom prst="rect">
          <a:avLst/>
        </a:prstGeom>
      </xdr:spPr>
    </xdr:pic>
    <xdr:clientData/>
  </xdr:twoCellAnchor>
  <xdr:twoCellAnchor>
    <xdr:from>
      <xdr:col>1</xdr:col>
      <xdr:colOff>1635125</xdr:colOff>
      <xdr:row>18</xdr:row>
      <xdr:rowOff>95250</xdr:rowOff>
    </xdr:from>
    <xdr:to>
      <xdr:col>1</xdr:col>
      <xdr:colOff>2254250</xdr:colOff>
      <xdr:row>18</xdr:row>
      <xdr:rowOff>317500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72335" y="79438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1603375</xdr:colOff>
      <xdr:row>24</xdr:row>
      <xdr:rowOff>79375</xdr:rowOff>
    </xdr:from>
    <xdr:to>
      <xdr:col>1</xdr:col>
      <xdr:colOff>2222500</xdr:colOff>
      <xdr:row>24</xdr:row>
      <xdr:rowOff>301625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40585" y="1160843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588645</xdr:colOff>
      <xdr:row>13</xdr:row>
      <xdr:rowOff>335280</xdr:rowOff>
    </xdr:from>
    <xdr:to>
      <xdr:col>5</xdr:col>
      <xdr:colOff>1007745</xdr:colOff>
      <xdr:row>13</xdr:row>
      <xdr:rowOff>446532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503545" y="51015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619125</xdr:colOff>
      <xdr:row>12</xdr:row>
      <xdr:rowOff>350520</xdr:rowOff>
    </xdr:from>
    <xdr:to>
      <xdr:col>5</xdr:col>
      <xdr:colOff>1038225</xdr:colOff>
      <xdr:row>12</xdr:row>
      <xdr:rowOff>461772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534025" y="458343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581025</xdr:colOff>
      <xdr:row>14</xdr:row>
      <xdr:rowOff>297180</xdr:rowOff>
    </xdr:from>
    <xdr:to>
      <xdr:col>5</xdr:col>
      <xdr:colOff>1000125</xdr:colOff>
      <xdr:row>14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495925" y="5596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36</xdr:row>
      <xdr:rowOff>251460</xdr:rowOff>
    </xdr:from>
    <xdr:to>
      <xdr:col>5</xdr:col>
      <xdr:colOff>990600</xdr:colOff>
      <xdr:row>36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5036820" y="1904619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11769</xdr:colOff>
      <xdr:row>12</xdr:row>
      <xdr:rowOff>123825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26669" y="4356735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21294</xdr:colOff>
      <xdr:row>13</xdr:row>
      <xdr:rowOff>114300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936194" y="488061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19050</xdr:colOff>
      <xdr:row>14</xdr:row>
      <xdr:rowOff>104775</xdr:rowOff>
    </xdr:from>
    <xdr:ext cx="340671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933950" y="5404485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28575</xdr:colOff>
      <xdr:row>15</xdr:row>
      <xdr:rowOff>57150</xdr:rowOff>
    </xdr:from>
    <xdr:ext cx="340671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943475" y="589026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8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1085850</xdr:colOff>
      <xdr:row>17</xdr:row>
      <xdr:rowOff>762000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623060" y="779145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1066800</xdr:colOff>
      <xdr:row>23</xdr:row>
      <xdr:rowOff>742950</xdr:rowOff>
    </xdr:from>
    <xdr:ext cx="340671" cy="843693"/>
    <xdr:sp macro="" textlink="">
      <xdr:nvSpPr>
        <xdr:cNvPr id="15" name="Rettangol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604010" y="1145286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1196477</xdr:colOff>
      <xdr:row>23</xdr:row>
      <xdr:rowOff>0</xdr:rowOff>
    </xdr:from>
    <xdr:ext cx="184731" cy="843693"/>
    <xdr:sp macro="" textlink="">
      <xdr:nvSpPr>
        <xdr:cNvPr id="16" name="Rettangol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733687" y="1070991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23</xdr:row>
      <xdr:rowOff>0</xdr:rowOff>
    </xdr:from>
    <xdr:ext cx="184731" cy="843693"/>
    <xdr:sp macro="" textlink="">
      <xdr:nvSpPr>
        <xdr:cNvPr id="17" name="Rettangol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701030" y="1070991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26</xdr:row>
      <xdr:rowOff>95250</xdr:rowOff>
    </xdr:from>
    <xdr:to>
      <xdr:col>1</xdr:col>
      <xdr:colOff>2254250</xdr:colOff>
      <xdr:row>26</xdr:row>
      <xdr:rowOff>317500</xdr:rowOff>
    </xdr:to>
    <xdr:sp macro="" textlink="">
      <xdr:nvSpPr>
        <xdr:cNvPr id="18" name="Freccia a destra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72335" y="1285113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28</xdr:row>
      <xdr:rowOff>95250</xdr:rowOff>
    </xdr:from>
    <xdr:to>
      <xdr:col>1</xdr:col>
      <xdr:colOff>2254250</xdr:colOff>
      <xdr:row>28</xdr:row>
      <xdr:rowOff>317500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172335" y="1407795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1163820</xdr:colOff>
      <xdr:row>27</xdr:row>
      <xdr:rowOff>762000</xdr:rowOff>
    </xdr:from>
    <xdr:ext cx="184731" cy="843693"/>
    <xdr:sp macro="" textlink="">
      <xdr:nvSpPr>
        <xdr:cNvPr id="20" name="Rettangol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701030" y="1392555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35</xdr:row>
      <xdr:rowOff>0</xdr:rowOff>
    </xdr:from>
    <xdr:ext cx="184731" cy="843693"/>
    <xdr:sp macro="" textlink="">
      <xdr:nvSpPr>
        <xdr:cNvPr id="21" name="Rettangol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701030" y="1807083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17</xdr:row>
          <xdr:rowOff>99060</xdr:rowOff>
        </xdr:from>
        <xdr:to>
          <xdr:col>2</xdr:col>
          <xdr:colOff>998220</xdr:colOff>
          <xdr:row>17</xdr:row>
          <xdr:rowOff>388620</xdr:rowOff>
        </xdr:to>
        <xdr:sp macro="" textlink="">
          <xdr:nvSpPr>
            <xdr:cNvPr id="61441" name="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CONCL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17</xdr:row>
          <xdr:rowOff>457200</xdr:rowOff>
        </xdr:from>
        <xdr:to>
          <xdr:col>2</xdr:col>
          <xdr:colOff>998220</xdr:colOff>
          <xdr:row>17</xdr:row>
          <xdr:rowOff>746760</xdr:rowOff>
        </xdr:to>
        <xdr:sp macro="" textlink="">
          <xdr:nvSpPr>
            <xdr:cNvPr id="61442" name="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 CONCL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23</xdr:row>
          <xdr:rowOff>99060</xdr:rowOff>
        </xdr:from>
        <xdr:to>
          <xdr:col>2</xdr:col>
          <xdr:colOff>998220</xdr:colOff>
          <xdr:row>23</xdr:row>
          <xdr:rowOff>388620</xdr:rowOff>
        </xdr:to>
        <xdr:sp macro="" textlink="">
          <xdr:nvSpPr>
            <xdr:cNvPr id="61443" name="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CONCL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23</xdr:row>
          <xdr:rowOff>457200</xdr:rowOff>
        </xdr:from>
        <xdr:to>
          <xdr:col>2</xdr:col>
          <xdr:colOff>998220</xdr:colOff>
          <xdr:row>23</xdr:row>
          <xdr:rowOff>746760</xdr:rowOff>
        </xdr:to>
        <xdr:sp macro="" textlink="">
          <xdr:nvSpPr>
            <xdr:cNvPr id="61444" name="Button 4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id="{00000000-0008-0000-02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 CONCL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1635125</xdr:colOff>
      <xdr:row>20</xdr:row>
      <xdr:rowOff>95250</xdr:rowOff>
    </xdr:from>
    <xdr:to>
      <xdr:col>1</xdr:col>
      <xdr:colOff>2254250</xdr:colOff>
      <xdr:row>20</xdr:row>
      <xdr:rowOff>317500</xdr:rowOff>
    </xdr:to>
    <xdr:sp macro="" textlink="">
      <xdr:nvSpPr>
        <xdr:cNvPr id="22" name="Freccia a destra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172335" y="917067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22</xdr:row>
      <xdr:rowOff>95250</xdr:rowOff>
    </xdr:from>
    <xdr:to>
      <xdr:col>1</xdr:col>
      <xdr:colOff>2254250</xdr:colOff>
      <xdr:row>22</xdr:row>
      <xdr:rowOff>317500</xdr:rowOff>
    </xdr:to>
    <xdr:sp macro="" textlink="">
      <xdr:nvSpPr>
        <xdr:cNvPr id="23" name="Freccia a destra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172335" y="103974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1196477</xdr:colOff>
      <xdr:row>21</xdr:row>
      <xdr:rowOff>762000</xdr:rowOff>
    </xdr:from>
    <xdr:ext cx="184731" cy="843693"/>
    <xdr:sp macro="" textlink="">
      <xdr:nvSpPr>
        <xdr:cNvPr id="24" name="Rettangol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733687" y="1024509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35</xdr:row>
      <xdr:rowOff>0</xdr:rowOff>
    </xdr:from>
    <xdr:ext cx="184731" cy="843693"/>
    <xdr:sp macro="" textlink="">
      <xdr:nvSpPr>
        <xdr:cNvPr id="25" name="Rettangol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701030" y="1807083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358140</xdr:colOff>
          <xdr:row>13</xdr:row>
          <xdr:rowOff>403860</xdr:rowOff>
        </xdr:from>
        <xdr:to>
          <xdr:col>26</xdr:col>
          <xdr:colOff>274320</xdr:colOff>
          <xdr:row>14</xdr:row>
          <xdr:rowOff>373380</xdr:rowOff>
        </xdr:to>
        <xdr:sp macro="" textlink="">
          <xdr:nvSpPr>
            <xdr:cNvPr id="61445" name="Button 5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id="{00000000-0008-0000-02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da PR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754380</xdr:colOff>
          <xdr:row>13</xdr:row>
          <xdr:rowOff>388620</xdr:rowOff>
        </xdr:from>
        <xdr:to>
          <xdr:col>27</xdr:col>
          <xdr:colOff>800100</xdr:colOff>
          <xdr:row>14</xdr:row>
          <xdr:rowOff>365760</xdr:rowOff>
        </xdr:to>
        <xdr:sp macro="" textlink="">
          <xdr:nvSpPr>
            <xdr:cNvPr id="61446" name="Button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2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+ 2 GG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1603375</xdr:colOff>
      <xdr:row>30</xdr:row>
      <xdr:rowOff>79375</xdr:rowOff>
    </xdr:from>
    <xdr:to>
      <xdr:col>1</xdr:col>
      <xdr:colOff>2222500</xdr:colOff>
      <xdr:row>30</xdr:row>
      <xdr:rowOff>301625</xdr:rowOff>
    </xdr:to>
    <xdr:sp macro="" textlink="">
      <xdr:nvSpPr>
        <xdr:cNvPr id="26" name="Freccia a destra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140585" y="15288895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1066800</xdr:colOff>
      <xdr:row>29</xdr:row>
      <xdr:rowOff>742950</xdr:rowOff>
    </xdr:from>
    <xdr:ext cx="340671" cy="843693"/>
    <xdr:sp macro="" textlink="">
      <xdr:nvSpPr>
        <xdr:cNvPr id="27" name="Rettangol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604010" y="1513332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7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1196477</xdr:colOff>
      <xdr:row>29</xdr:row>
      <xdr:rowOff>0</xdr:rowOff>
    </xdr:from>
    <xdr:ext cx="184731" cy="843693"/>
    <xdr:sp macro="" textlink="">
      <xdr:nvSpPr>
        <xdr:cNvPr id="28" name="Rettangol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733687" y="1439037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29</xdr:row>
      <xdr:rowOff>0</xdr:rowOff>
    </xdr:from>
    <xdr:ext cx="184731" cy="843693"/>
    <xdr:sp macro="" textlink="">
      <xdr:nvSpPr>
        <xdr:cNvPr id="29" name="Rettangol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701030" y="1439037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1</xdr:col>
      <xdr:colOff>1635125</xdr:colOff>
      <xdr:row>32</xdr:row>
      <xdr:rowOff>95250</xdr:rowOff>
    </xdr:from>
    <xdr:to>
      <xdr:col>1</xdr:col>
      <xdr:colOff>2254250</xdr:colOff>
      <xdr:row>32</xdr:row>
      <xdr:rowOff>317500</xdr:rowOff>
    </xdr:to>
    <xdr:sp macro="" textlink="">
      <xdr:nvSpPr>
        <xdr:cNvPr id="30" name="Freccia a destra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172335" y="1653159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1635125</xdr:colOff>
      <xdr:row>34</xdr:row>
      <xdr:rowOff>95250</xdr:rowOff>
    </xdr:from>
    <xdr:to>
      <xdr:col>1</xdr:col>
      <xdr:colOff>2254250</xdr:colOff>
      <xdr:row>34</xdr:row>
      <xdr:rowOff>317500</xdr:rowOff>
    </xdr:to>
    <xdr:sp macro="" textlink="">
      <xdr:nvSpPr>
        <xdr:cNvPr id="31" name="Freccia a destra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172335" y="17758410"/>
          <a:ext cx="619125" cy="222250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1163820</xdr:colOff>
      <xdr:row>33</xdr:row>
      <xdr:rowOff>762000</xdr:rowOff>
    </xdr:from>
    <xdr:ext cx="184731" cy="843693"/>
    <xdr:sp macro="" textlink="">
      <xdr:nvSpPr>
        <xdr:cNvPr id="32" name="Rettangol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701030" y="1760601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29</xdr:row>
          <xdr:rowOff>99060</xdr:rowOff>
        </xdr:from>
        <xdr:to>
          <xdr:col>2</xdr:col>
          <xdr:colOff>998220</xdr:colOff>
          <xdr:row>29</xdr:row>
          <xdr:rowOff>388620</xdr:rowOff>
        </xdr:to>
        <xdr:sp macro="" textlink="">
          <xdr:nvSpPr>
            <xdr:cNvPr id="61447" name="Button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2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 CONCL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</xdr:colOff>
          <xdr:row>29</xdr:row>
          <xdr:rowOff>457200</xdr:rowOff>
        </xdr:from>
        <xdr:to>
          <xdr:col>2</xdr:col>
          <xdr:colOff>998220</xdr:colOff>
          <xdr:row>29</xdr:row>
          <xdr:rowOff>746760</xdr:rowOff>
        </xdr:to>
        <xdr:sp macro="" textlink="">
          <xdr:nvSpPr>
            <xdr:cNvPr id="61448" name="Button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id="{00000000-0008-0000-02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it-IT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 CONCL</a:t>
              </a:r>
            </a:p>
          </xdr:txBody>
        </xdr:sp>
        <xdr:clientData fPrintsWithSheet="0"/>
      </xdr:twoCellAnchor>
    </mc:Choice>
    <mc:Fallback/>
  </mc:AlternateContent>
  <xdr:oneCellAnchor>
    <xdr:from>
      <xdr:col>20</xdr:col>
      <xdr:colOff>41911</xdr:colOff>
      <xdr:row>0</xdr:row>
      <xdr:rowOff>87630</xdr:rowOff>
    </xdr:from>
    <xdr:ext cx="247650" cy="937629"/>
    <xdr:sp macro="" textlink="">
      <xdr:nvSpPr>
        <xdr:cNvPr id="33" name="Rettangolo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4749761" y="87630"/>
          <a:ext cx="247650" cy="937629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5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://www.trofeotennis.it/tornei/777/Tabelloni%20Femminile%20Anno%202007.pdf" TargetMode="External"/><Relationship Id="rId1" Type="http://schemas.openxmlformats.org/officeDocument/2006/relationships/hyperlink" Target="http://www.trofeotennis.it/tornei/777/Tabelloni%20Femminile%20Anno%202007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3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1811-3C0B-4B68-A139-461E05393E7A}">
  <sheetPr codeName="Foglio24">
    <tabColor rgb="FF92D050"/>
    <pageSetUpPr fitToPage="1"/>
  </sheetPr>
  <dimension ref="A1:AF44"/>
  <sheetViews>
    <sheetView tabSelected="1" zoomScale="70" zoomScaleNormal="70" zoomScaleSheetLayoutView="30" workbookViewId="0">
      <selection activeCell="J11" sqref="J11:K11"/>
    </sheetView>
  </sheetViews>
  <sheetFormatPr defaultColWidth="9.109375" defaultRowHeight="13.2" outlineLevelRow="1" outlineLevelCol="1" x14ac:dyDescent="0.25"/>
  <cols>
    <col min="1" max="1" width="14.88671875" style="144" customWidth="1"/>
    <col min="2" max="2" width="22.5546875" style="144" customWidth="1"/>
    <col min="3" max="4" width="14.5546875" style="144" customWidth="1"/>
    <col min="5" max="5" width="8.6640625" style="144" customWidth="1"/>
    <col min="6" max="6" width="14.88671875" style="144" customWidth="1"/>
    <col min="7" max="22" width="10.77734375" style="144" customWidth="1"/>
    <col min="23" max="23" width="10.77734375" style="164" customWidth="1"/>
    <col min="24" max="25" width="10.77734375" style="144" hidden="1" customWidth="1" outlineLevel="1"/>
    <col min="26" max="26" width="11.5546875" style="144" customWidth="1" collapsed="1"/>
    <col min="27" max="27" width="8.5546875" style="144" customWidth="1"/>
    <col min="28" max="28" width="9.5546875" style="144" customWidth="1"/>
    <col min="29" max="16384" width="9.109375" style="144"/>
  </cols>
  <sheetData>
    <row r="1" spans="2:28" s="142" customFormat="1" ht="13.8" thickBot="1" x14ac:dyDescent="0.3">
      <c r="W1" s="143"/>
    </row>
    <row r="2" spans="2:28" ht="37.200000000000003" customHeight="1" x14ac:dyDescent="0.25">
      <c r="C2" s="145"/>
      <c r="D2" s="145"/>
      <c r="M2" s="296" t="s">
        <v>52</v>
      </c>
      <c r="N2" s="297"/>
      <c r="O2" s="297"/>
      <c r="P2" s="297"/>
      <c r="Q2" s="297"/>
      <c r="R2" s="297"/>
      <c r="S2" s="297"/>
      <c r="T2" s="297"/>
      <c r="U2" s="297"/>
      <c r="V2" s="297"/>
      <c r="W2" s="146"/>
      <c r="Z2" s="267" t="s">
        <v>90</v>
      </c>
    </row>
    <row r="3" spans="2:28" ht="27.6" x14ac:dyDescent="0.25">
      <c r="C3" s="147"/>
      <c r="D3" s="147"/>
      <c r="M3" s="298" t="s">
        <v>38</v>
      </c>
      <c r="N3" s="299"/>
      <c r="O3" s="148"/>
      <c r="P3" s="266" t="s">
        <v>18</v>
      </c>
      <c r="Q3" s="148"/>
      <c r="R3" s="266" t="s">
        <v>19</v>
      </c>
      <c r="S3" s="148"/>
      <c r="T3" s="266" t="s">
        <v>17</v>
      </c>
      <c r="U3" s="148"/>
      <c r="V3" s="266" t="s">
        <v>20</v>
      </c>
      <c r="W3" s="149"/>
    </row>
    <row r="4" spans="2:28" x14ac:dyDescent="0.25">
      <c r="B4" s="150"/>
      <c r="C4" s="150"/>
      <c r="D4" s="150"/>
      <c r="M4" s="151"/>
      <c r="N4" s="150"/>
      <c r="O4" s="150"/>
      <c r="P4" s="150"/>
      <c r="Q4" s="142"/>
      <c r="R4" s="150"/>
      <c r="S4" s="150"/>
      <c r="T4" s="150"/>
      <c r="U4" s="150"/>
      <c r="V4" s="150"/>
      <c r="W4" s="152"/>
    </row>
    <row r="5" spans="2:28" ht="27.6" x14ac:dyDescent="0.25">
      <c r="B5" s="150"/>
      <c r="C5" s="150"/>
      <c r="D5" s="150"/>
      <c r="M5" s="151"/>
      <c r="N5" s="266" t="s">
        <v>49</v>
      </c>
      <c r="O5" s="300"/>
      <c r="P5" s="300"/>
      <c r="Q5" s="300"/>
      <c r="R5" s="266" t="s">
        <v>76</v>
      </c>
      <c r="S5" s="148"/>
      <c r="T5" s="266" t="s">
        <v>77</v>
      </c>
      <c r="U5" s="153"/>
      <c r="V5" s="266" t="s">
        <v>50</v>
      </c>
      <c r="W5" s="154"/>
    </row>
    <row r="6" spans="2:28" ht="27.6" x14ac:dyDescent="0.25">
      <c r="B6" s="150"/>
      <c r="C6" s="150"/>
      <c r="D6" s="150"/>
      <c r="M6" s="151"/>
      <c r="N6" s="150"/>
      <c r="O6" s="155"/>
      <c r="P6" s="155"/>
      <c r="Q6" s="155"/>
      <c r="R6" s="156"/>
      <c r="S6" s="156"/>
      <c r="T6" s="266" t="s">
        <v>78</v>
      </c>
      <c r="U6" s="153"/>
      <c r="V6" s="266" t="s">
        <v>51</v>
      </c>
      <c r="W6" s="154"/>
    </row>
    <row r="7" spans="2:28" ht="13.8" thickBot="1" x14ac:dyDescent="0.3">
      <c r="B7" s="142"/>
      <c r="C7" s="142"/>
      <c r="D7" s="142"/>
      <c r="M7" s="157"/>
      <c r="N7" s="158"/>
      <c r="O7" s="158"/>
      <c r="P7" s="158"/>
      <c r="Q7" s="158"/>
      <c r="R7" s="158"/>
      <c r="S7" s="158"/>
      <c r="T7" s="158"/>
      <c r="U7" s="158"/>
      <c r="V7" s="158"/>
      <c r="W7" s="159"/>
    </row>
    <row r="8" spans="2:28" s="142" customFormat="1" x14ac:dyDescent="0.25">
      <c r="W8" s="143"/>
    </row>
    <row r="9" spans="2:28" s="142" customFormat="1" x14ac:dyDescent="0.25">
      <c r="W9" s="143"/>
    </row>
    <row r="10" spans="2:28" s="142" customFormat="1" ht="34.950000000000003" customHeight="1" x14ac:dyDescent="0.25">
      <c r="E10" s="160"/>
      <c r="F10" s="160"/>
      <c r="G10" s="160"/>
      <c r="H10" s="160"/>
      <c r="I10" s="160"/>
      <c r="J10" s="160"/>
      <c r="K10" s="160"/>
      <c r="L10" s="160"/>
      <c r="M10" s="289" t="s">
        <v>91</v>
      </c>
      <c r="N10" s="289"/>
      <c r="O10" s="289"/>
      <c r="P10" s="289"/>
      <c r="Q10" s="289"/>
      <c r="R10" s="289"/>
      <c r="S10" s="289"/>
      <c r="T10" s="289"/>
      <c r="U10" s="289"/>
      <c r="V10" s="289"/>
      <c r="W10" s="160"/>
      <c r="X10" s="160"/>
    </row>
    <row r="11" spans="2:28" s="142" customFormat="1" ht="34.950000000000003" customHeight="1" x14ac:dyDescent="0.25">
      <c r="B11" s="161"/>
      <c r="E11" s="162"/>
      <c r="F11" s="162"/>
      <c r="G11" s="162"/>
      <c r="H11" s="162"/>
      <c r="I11" s="162"/>
      <c r="J11" s="162"/>
      <c r="K11" s="162"/>
      <c r="L11" s="162"/>
      <c r="M11" s="301" t="s">
        <v>4</v>
      </c>
      <c r="N11" s="301"/>
      <c r="O11" s="301"/>
      <c r="P11" s="301"/>
      <c r="Q11" s="301"/>
      <c r="R11" s="301"/>
      <c r="S11" s="301"/>
      <c r="T11" s="301"/>
      <c r="U11" s="301"/>
      <c r="V11" s="301"/>
      <c r="W11" s="301"/>
      <c r="X11" s="162"/>
    </row>
    <row r="12" spans="2:28" ht="27" customHeight="1" thickBot="1" x14ac:dyDescent="0.3">
      <c r="B12" s="163"/>
    </row>
    <row r="13" spans="2:28" ht="30" customHeight="1" thickBot="1" x14ac:dyDescent="0.3">
      <c r="B13" s="302" t="s">
        <v>75</v>
      </c>
      <c r="C13" s="305" t="s">
        <v>66</v>
      </c>
      <c r="D13" s="305" t="s">
        <v>84</v>
      </c>
      <c r="E13" s="308" t="s">
        <v>41</v>
      </c>
      <c r="F13" s="214" t="s">
        <v>86</v>
      </c>
      <c r="G13" s="216" t="s">
        <v>83</v>
      </c>
      <c r="H13" s="216" t="s">
        <v>83</v>
      </c>
      <c r="I13" s="216" t="s">
        <v>83</v>
      </c>
      <c r="J13" s="216" t="s">
        <v>83</v>
      </c>
      <c r="K13" s="216" t="s">
        <v>83</v>
      </c>
      <c r="L13" s="216" t="s">
        <v>83</v>
      </c>
      <c r="M13" s="216" t="s">
        <v>83</v>
      </c>
      <c r="N13" s="216" t="s">
        <v>83</v>
      </c>
      <c r="O13" s="216" t="s">
        <v>83</v>
      </c>
      <c r="P13" s="216" t="s">
        <v>83</v>
      </c>
      <c r="Q13" s="216" t="s">
        <v>83</v>
      </c>
      <c r="R13" s="216" t="s">
        <v>83</v>
      </c>
      <c r="S13" s="216" t="s">
        <v>83</v>
      </c>
      <c r="T13" s="216" t="s">
        <v>83</v>
      </c>
      <c r="U13" s="216" t="s">
        <v>83</v>
      </c>
      <c r="V13" s="216" t="s">
        <v>83</v>
      </c>
      <c r="W13" s="216" t="s">
        <v>83</v>
      </c>
      <c r="X13" s="224" t="s">
        <v>83</v>
      </c>
      <c r="Y13" s="224" t="s">
        <v>83</v>
      </c>
      <c r="Z13" s="280" t="s">
        <v>0</v>
      </c>
      <c r="AA13" s="281"/>
      <c r="AB13" s="282"/>
    </row>
    <row r="14" spans="2:28" ht="30" customHeight="1" x14ac:dyDescent="0.25">
      <c r="B14" s="303"/>
      <c r="C14" s="306"/>
      <c r="D14" s="306"/>
      <c r="E14" s="309"/>
      <c r="F14" s="215" t="s">
        <v>89</v>
      </c>
      <c r="G14" s="217" t="str">
        <f>IF(G13="gg/mm","",(IF(G13="","",G13)))</f>
        <v/>
      </c>
      <c r="H14" s="217" t="str">
        <f t="shared" ref="H14:Y14" si="0">IF(H13="gg/mm","",(IF(H13="","",H13)))</f>
        <v/>
      </c>
      <c r="I14" s="217" t="str">
        <f t="shared" si="0"/>
        <v/>
      </c>
      <c r="J14" s="217" t="str">
        <f t="shared" si="0"/>
        <v/>
      </c>
      <c r="K14" s="217" t="str">
        <f t="shared" si="0"/>
        <v/>
      </c>
      <c r="L14" s="217" t="str">
        <f t="shared" si="0"/>
        <v/>
      </c>
      <c r="M14" s="217" t="str">
        <f t="shared" si="0"/>
        <v/>
      </c>
      <c r="N14" s="217" t="str">
        <f t="shared" si="0"/>
        <v/>
      </c>
      <c r="O14" s="217" t="str">
        <f t="shared" si="0"/>
        <v/>
      </c>
      <c r="P14" s="217" t="str">
        <f t="shared" si="0"/>
        <v/>
      </c>
      <c r="Q14" s="217" t="str">
        <f t="shared" si="0"/>
        <v/>
      </c>
      <c r="R14" s="217" t="str">
        <f t="shared" si="0"/>
        <v/>
      </c>
      <c r="S14" s="217" t="str">
        <f t="shared" si="0"/>
        <v/>
      </c>
      <c r="T14" s="217" t="str">
        <f t="shared" si="0"/>
        <v/>
      </c>
      <c r="U14" s="217" t="str">
        <f t="shared" si="0"/>
        <v/>
      </c>
      <c r="V14" s="217" t="str">
        <f t="shared" si="0"/>
        <v/>
      </c>
      <c r="W14" s="217" t="str">
        <f t="shared" si="0"/>
        <v/>
      </c>
      <c r="X14" s="165" t="str">
        <f t="shared" si="0"/>
        <v/>
      </c>
      <c r="Y14" s="165" t="str">
        <f t="shared" si="0"/>
        <v/>
      </c>
      <c r="Z14" s="283" t="s">
        <v>61</v>
      </c>
      <c r="AA14" s="284"/>
      <c r="AB14" s="285"/>
    </row>
    <row r="15" spans="2:28" ht="30" customHeight="1" thickBot="1" x14ac:dyDescent="0.3">
      <c r="B15" s="303"/>
      <c r="C15" s="306"/>
      <c r="D15" s="306"/>
      <c r="E15" s="309"/>
      <c r="F15" s="215" t="s">
        <v>87</v>
      </c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166"/>
      <c r="Y15" s="166"/>
      <c r="Z15" s="286"/>
      <c r="AA15" s="287"/>
      <c r="AB15" s="288"/>
    </row>
    <row r="16" spans="2:28" ht="30" customHeight="1" thickBot="1" x14ac:dyDescent="0.3">
      <c r="B16" s="304"/>
      <c r="C16" s="307"/>
      <c r="D16" s="311"/>
      <c r="E16" s="310"/>
      <c r="F16" s="252" t="s">
        <v>88</v>
      </c>
      <c r="G16" s="264" t="s">
        <v>60</v>
      </c>
      <c r="H16" s="264" t="s">
        <v>60</v>
      </c>
      <c r="I16" s="264" t="s">
        <v>60</v>
      </c>
      <c r="J16" s="264" t="s">
        <v>60</v>
      </c>
      <c r="K16" s="264" t="s">
        <v>60</v>
      </c>
      <c r="L16" s="264" t="s">
        <v>60</v>
      </c>
      <c r="M16" s="264" t="s">
        <v>60</v>
      </c>
      <c r="N16" s="264" t="s">
        <v>60</v>
      </c>
      <c r="O16" s="264" t="s">
        <v>60</v>
      </c>
      <c r="P16" s="264" t="s">
        <v>60</v>
      </c>
      <c r="Q16" s="264" t="s">
        <v>60</v>
      </c>
      <c r="R16" s="264" t="s">
        <v>60</v>
      </c>
      <c r="S16" s="264" t="s">
        <v>60</v>
      </c>
      <c r="T16" s="264" t="s">
        <v>60</v>
      </c>
      <c r="U16" s="264" t="s">
        <v>60</v>
      </c>
      <c r="V16" s="264" t="s">
        <v>60</v>
      </c>
      <c r="W16" s="264" t="s">
        <v>60</v>
      </c>
      <c r="X16" s="264" t="s">
        <v>60</v>
      </c>
      <c r="Y16" s="264" t="s">
        <v>60</v>
      </c>
      <c r="Z16" s="167" t="s">
        <v>2</v>
      </c>
      <c r="AA16" s="168" t="s">
        <v>1</v>
      </c>
      <c r="AB16" s="169"/>
    </row>
    <row r="17" spans="1:32" ht="40.049999999999997" customHeight="1" x14ac:dyDescent="0.25">
      <c r="B17" s="254"/>
      <c r="C17" s="255"/>
      <c r="D17" s="255"/>
      <c r="E17" s="170"/>
      <c r="F17" s="225" t="s">
        <v>45</v>
      </c>
      <c r="G17" s="226">
        <f>IF('IMPOSTA TURNI PADEL'!B2&gt;0,'IMPOSTA TURNI PADEL'!B2,0)</f>
        <v>0</v>
      </c>
      <c r="H17" s="226">
        <f>IF('IMPOSTA TURNI PADEL'!C2&gt;0,'IMPOSTA TURNI PADEL'!C2,0)</f>
        <v>0</v>
      </c>
      <c r="I17" s="226">
        <f>IF('IMPOSTA TURNI PADEL'!D2&gt;0,'IMPOSTA TURNI PADEL'!D2,0)</f>
        <v>0</v>
      </c>
      <c r="J17" s="226">
        <f>IF('IMPOSTA TURNI PADEL'!E2&gt;0,'IMPOSTA TURNI PADEL'!E2,0)</f>
        <v>0</v>
      </c>
      <c r="K17" s="226">
        <f>IF('IMPOSTA TURNI PADEL'!F2&gt;0,'IMPOSTA TURNI PADEL'!F2,0)</f>
        <v>0</v>
      </c>
      <c r="L17" s="226">
        <f>IF('IMPOSTA TURNI PADEL'!G2&gt;0,'IMPOSTA TURNI PADEL'!G2,0)</f>
        <v>0</v>
      </c>
      <c r="M17" s="226">
        <f>IF('IMPOSTA TURNI PADEL'!H2&gt;0,'IMPOSTA TURNI PADEL'!H2,0)</f>
        <v>0</v>
      </c>
      <c r="N17" s="226">
        <f>IF('IMPOSTA TURNI PADEL'!I2&gt;0,'IMPOSTA TURNI PADEL'!I2,0)</f>
        <v>0</v>
      </c>
      <c r="O17" s="226">
        <f>IF('IMPOSTA TURNI PADEL'!J2&gt;0,'IMPOSTA TURNI PADEL'!J2,0)</f>
        <v>0</v>
      </c>
      <c r="P17" s="226">
        <f>IF('IMPOSTA TURNI PADEL'!K2&gt;0,'IMPOSTA TURNI PADEL'!K2,0)</f>
        <v>0</v>
      </c>
      <c r="Q17" s="226">
        <f>IF('IMPOSTA TURNI PADEL'!L2&gt;0,'IMPOSTA TURNI PADEL'!L2,0)</f>
        <v>0</v>
      </c>
      <c r="R17" s="226">
        <f>IF('IMPOSTA TURNI PADEL'!M2&gt;0,'IMPOSTA TURNI PADEL'!M2,0)</f>
        <v>0</v>
      </c>
      <c r="S17" s="226">
        <f>IF('IMPOSTA TURNI PADEL'!N2&gt;0,'IMPOSTA TURNI PADEL'!N2,0)</f>
        <v>0</v>
      </c>
      <c r="T17" s="226">
        <f>IF('IMPOSTA TURNI PADEL'!O2&gt;0,'IMPOSTA TURNI PADEL'!O2,0)</f>
        <v>0</v>
      </c>
      <c r="U17" s="226">
        <f>IF('IMPOSTA TURNI PADEL'!P2&gt;0,'IMPOSTA TURNI PADEL'!P2,0)</f>
        <v>0</v>
      </c>
      <c r="V17" s="226">
        <f>IF('IMPOSTA TURNI PADEL'!Q2&gt;0,'IMPOSTA TURNI PADEL'!Q2,0)</f>
        <v>0</v>
      </c>
      <c r="W17" s="226">
        <f>IF('IMPOSTA TURNI PADEL'!R2&gt;0,'IMPOSTA TURNI PADEL'!R2,0)</f>
        <v>0</v>
      </c>
      <c r="X17" s="226">
        <f>IF('IMPOSTA TURNI PADEL'!S2&gt;0,'IMPOSTA TURNI PADEL'!S2,0)</f>
        <v>0</v>
      </c>
      <c r="Y17" s="226">
        <f>IF('IMPOSTA TURNI PADEL'!T2&gt;0,'IMPOSTA TURNI PADEL'!T2,0)</f>
        <v>0</v>
      </c>
      <c r="Z17" s="171"/>
      <c r="AA17" s="172"/>
      <c r="AB17" s="173"/>
    </row>
    <row r="18" spans="1:32" ht="50.1" customHeight="1" x14ac:dyDescent="0.25">
      <c r="B18" s="219" t="s">
        <v>10</v>
      </c>
      <c r="C18" s="229"/>
      <c r="D18" s="229"/>
      <c r="E18" s="174"/>
      <c r="F18" s="174"/>
      <c r="G18" s="175"/>
      <c r="H18" s="175"/>
      <c r="I18" s="175"/>
      <c r="J18" s="176"/>
      <c r="K18" s="176"/>
      <c r="L18" s="176"/>
      <c r="M18" s="175"/>
      <c r="N18" s="175"/>
      <c r="O18" s="175"/>
      <c r="P18" s="176"/>
      <c r="Q18" s="176"/>
      <c r="R18" s="176" t="s">
        <v>5</v>
      </c>
      <c r="S18" s="176" t="s">
        <v>6</v>
      </c>
      <c r="T18" s="176" t="s">
        <v>13</v>
      </c>
      <c r="U18" s="176" t="s">
        <v>11</v>
      </c>
      <c r="V18" s="176" t="s">
        <v>12</v>
      </c>
      <c r="W18" s="177" t="s">
        <v>9</v>
      </c>
      <c r="X18" s="177"/>
      <c r="Y18" s="178"/>
      <c r="Z18" s="179"/>
      <c r="AA18" s="180"/>
      <c r="AB18" s="194"/>
    </row>
    <row r="19" spans="1:32" ht="32.1" customHeight="1" thickBot="1" x14ac:dyDescent="0.3">
      <c r="B19" s="220"/>
      <c r="C19" s="230">
        <v>0</v>
      </c>
      <c r="D19" s="231">
        <f>IF(C19&gt;0,C19-Z19-1,0)</f>
        <v>0</v>
      </c>
      <c r="E19" s="182">
        <v>0</v>
      </c>
      <c r="F19" s="183" t="e">
        <f>E19/C19</f>
        <v>#DIV/0!</v>
      </c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5"/>
      <c r="X19" s="184"/>
      <c r="Y19" s="185"/>
      <c r="Z19" s="186">
        <f>SUM(G19:Y19)</f>
        <v>0</v>
      </c>
      <c r="AA19" s="187"/>
      <c r="AB19" s="188" t="e">
        <f>AA19/Z19</f>
        <v>#DIV/0!</v>
      </c>
    </row>
    <row r="20" spans="1:32" ht="50.1" hidden="1" customHeight="1" outlineLevel="1" thickTop="1" x14ac:dyDescent="0.25">
      <c r="B20" s="221" t="s">
        <v>62</v>
      </c>
      <c r="C20" s="229"/>
      <c r="D20" s="229"/>
      <c r="E20" s="174"/>
      <c r="F20" s="174"/>
      <c r="G20" s="175"/>
      <c r="H20" s="175"/>
      <c r="I20" s="175"/>
      <c r="J20" s="189"/>
      <c r="K20" s="189"/>
      <c r="L20" s="189"/>
      <c r="M20" s="175"/>
      <c r="N20" s="175"/>
      <c r="O20" s="175"/>
      <c r="P20" s="189"/>
      <c r="Q20" s="189"/>
      <c r="R20" s="189"/>
      <c r="S20" s="189"/>
      <c r="T20" s="189"/>
      <c r="U20" s="189"/>
      <c r="V20" s="189"/>
      <c r="W20" s="178"/>
      <c r="X20" s="189"/>
      <c r="Y20" s="178"/>
      <c r="Z20" s="179"/>
      <c r="AA20" s="180"/>
      <c r="AB20" s="181"/>
    </row>
    <row r="21" spans="1:32" ht="32.1" hidden="1" customHeight="1" outlineLevel="1" thickBot="1" x14ac:dyDescent="0.3">
      <c r="B21" s="260"/>
      <c r="C21" s="230">
        <v>0</v>
      </c>
      <c r="D21" s="231">
        <f>IF(C21&gt;0,C21-Z21-1,0)</f>
        <v>0</v>
      </c>
      <c r="E21" s="182">
        <v>0</v>
      </c>
      <c r="F21" s="183" t="e">
        <f>E21/C21</f>
        <v>#DIV/0!</v>
      </c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5"/>
      <c r="X21" s="184"/>
      <c r="Y21" s="185"/>
      <c r="Z21" s="186">
        <f>SUM(G21:Y21)</f>
        <v>0</v>
      </c>
      <c r="AA21" s="187"/>
      <c r="AB21" s="188" t="e">
        <f>AA21/Z21</f>
        <v>#DIV/0!</v>
      </c>
    </row>
    <row r="22" spans="1:32" ht="50.1" hidden="1" customHeight="1" outlineLevel="1" thickTop="1" x14ac:dyDescent="0.25">
      <c r="B22" s="221" t="s">
        <v>62</v>
      </c>
      <c r="C22" s="229"/>
      <c r="D22" s="229"/>
      <c r="E22" s="174"/>
      <c r="F22" s="174"/>
      <c r="G22" s="175"/>
      <c r="H22" s="175"/>
      <c r="I22" s="175"/>
      <c r="J22" s="189"/>
      <c r="K22" s="189"/>
      <c r="L22" s="189"/>
      <c r="M22" s="175"/>
      <c r="N22" s="175"/>
      <c r="O22" s="175"/>
      <c r="P22" s="189"/>
      <c r="Q22" s="189"/>
      <c r="R22" s="189"/>
      <c r="S22" s="189"/>
      <c r="T22" s="189"/>
      <c r="U22" s="189"/>
      <c r="V22" s="189"/>
      <c r="W22" s="178"/>
      <c r="X22" s="189"/>
      <c r="Y22" s="178"/>
      <c r="Z22" s="179"/>
      <c r="AA22" s="180"/>
      <c r="AB22" s="181"/>
    </row>
    <row r="23" spans="1:32" ht="32.1" hidden="1" customHeight="1" outlineLevel="1" thickBot="1" x14ac:dyDescent="0.3">
      <c r="B23" s="260"/>
      <c r="C23" s="230">
        <v>0</v>
      </c>
      <c r="D23" s="231">
        <f>IF(C23&gt;0,C23-Z23-1,0)</f>
        <v>0</v>
      </c>
      <c r="E23" s="182">
        <v>0</v>
      </c>
      <c r="F23" s="183" t="e">
        <f>E23/C23</f>
        <v>#DIV/0!</v>
      </c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5"/>
      <c r="X23" s="184"/>
      <c r="Y23" s="185"/>
      <c r="Z23" s="186">
        <f>SUM(G23:Y23)</f>
        <v>0</v>
      </c>
      <c r="AA23" s="187"/>
      <c r="AB23" s="188" t="e">
        <f>AA23/Z23</f>
        <v>#DIV/0!</v>
      </c>
    </row>
    <row r="24" spans="1:32" ht="13.05" customHeight="1" collapsed="1" thickTop="1" thickBot="1" x14ac:dyDescent="0.3">
      <c r="A24" s="268" t="s">
        <v>85</v>
      </c>
      <c r="B24" s="241"/>
      <c r="C24" s="269"/>
      <c r="D24" s="270"/>
      <c r="E24" s="271"/>
      <c r="F24" s="272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6"/>
      <c r="Z24" s="275"/>
      <c r="AA24" s="243"/>
      <c r="AB24" s="251"/>
      <c r="AC24" s="244"/>
      <c r="AD24" s="249"/>
      <c r="AE24" s="143"/>
      <c r="AF24" s="250"/>
    </row>
    <row r="25" spans="1:32" ht="50.1" customHeight="1" thickTop="1" x14ac:dyDescent="0.25">
      <c r="B25" s="256" t="s">
        <v>64</v>
      </c>
      <c r="C25" s="232"/>
      <c r="D25" s="232"/>
      <c r="E25" s="174"/>
      <c r="F25" s="174"/>
      <c r="G25" s="190"/>
      <c r="H25" s="191"/>
      <c r="I25" s="190"/>
      <c r="J25" s="190"/>
      <c r="K25" s="191"/>
      <c r="L25" s="190"/>
      <c r="M25" s="190"/>
      <c r="N25" s="191"/>
      <c r="O25" s="190"/>
      <c r="P25" s="190"/>
      <c r="Q25" s="191"/>
      <c r="R25" s="190" t="s">
        <v>5</v>
      </c>
      <c r="S25" s="190" t="s">
        <v>6</v>
      </c>
      <c r="T25" s="190" t="s">
        <v>13</v>
      </c>
      <c r="U25" s="190" t="s">
        <v>11</v>
      </c>
      <c r="V25" s="190" t="s">
        <v>12</v>
      </c>
      <c r="W25" s="190" t="s">
        <v>9</v>
      </c>
      <c r="X25" s="190"/>
      <c r="Y25" s="192"/>
      <c r="Z25" s="193"/>
      <c r="AA25" s="187"/>
      <c r="AB25" s="194"/>
    </row>
    <row r="26" spans="1:32" ht="32.1" customHeight="1" thickBot="1" x14ac:dyDescent="0.35">
      <c r="B26" s="263"/>
      <c r="C26" s="233">
        <v>0</v>
      </c>
      <c r="D26" s="234">
        <f>IF(C26&gt;0,C26-Z26-1,0)</f>
        <v>0</v>
      </c>
      <c r="E26" s="195">
        <v>0</v>
      </c>
      <c r="F26" s="183" t="e">
        <f>E26/C26</f>
        <v>#DIV/0!</v>
      </c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5"/>
      <c r="Z26" s="186">
        <f>SUM(G26:Y26)</f>
        <v>0</v>
      </c>
      <c r="AA26" s="187"/>
      <c r="AB26" s="188" t="e">
        <f>AA26/Z26</f>
        <v>#DIV/0!</v>
      </c>
    </row>
    <row r="27" spans="1:32" ht="50.1" hidden="1" customHeight="1" outlineLevel="1" thickTop="1" x14ac:dyDescent="0.25">
      <c r="B27" s="222" t="s">
        <v>62</v>
      </c>
      <c r="C27" s="232"/>
      <c r="D27" s="232"/>
      <c r="E27" s="174"/>
      <c r="F27" s="174"/>
      <c r="G27" s="175"/>
      <c r="H27" s="175"/>
      <c r="I27" s="175"/>
      <c r="J27" s="189"/>
      <c r="K27" s="189"/>
      <c r="L27" s="189"/>
      <c r="M27" s="175"/>
      <c r="N27" s="175"/>
      <c r="O27" s="175"/>
      <c r="P27" s="189"/>
      <c r="Q27" s="189"/>
      <c r="R27" s="189"/>
      <c r="S27" s="189"/>
      <c r="T27" s="189"/>
      <c r="U27" s="189"/>
      <c r="V27" s="189"/>
      <c r="W27" s="178"/>
      <c r="X27" s="189"/>
      <c r="Y27" s="178"/>
      <c r="Z27" s="179"/>
      <c r="AA27" s="180"/>
      <c r="AB27" s="181"/>
    </row>
    <row r="28" spans="1:32" ht="32.1" hidden="1" customHeight="1" outlineLevel="1" thickBot="1" x14ac:dyDescent="0.3">
      <c r="B28" s="261"/>
      <c r="C28" s="235">
        <v>0</v>
      </c>
      <c r="D28" s="236">
        <f>IF(C28&gt;0,C28-Z28-1,0)</f>
        <v>0</v>
      </c>
      <c r="E28" s="182">
        <v>0</v>
      </c>
      <c r="F28" s="183" t="e">
        <f>E28/C28</f>
        <v>#DIV/0!</v>
      </c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5"/>
      <c r="X28" s="184"/>
      <c r="Y28" s="185"/>
      <c r="Z28" s="186">
        <f>SUM(G28:Y28)</f>
        <v>0</v>
      </c>
      <c r="AA28" s="187"/>
      <c r="AB28" s="188" t="e">
        <f>AA28/Z28</f>
        <v>#DIV/0!</v>
      </c>
    </row>
    <row r="29" spans="1:32" ht="50.1" hidden="1" customHeight="1" outlineLevel="1" thickTop="1" x14ac:dyDescent="0.25">
      <c r="B29" s="222" t="s">
        <v>62</v>
      </c>
      <c r="C29" s="232"/>
      <c r="D29" s="232"/>
      <c r="E29" s="174"/>
      <c r="F29" s="174"/>
      <c r="G29" s="175"/>
      <c r="H29" s="175"/>
      <c r="I29" s="175"/>
      <c r="J29" s="189"/>
      <c r="K29" s="189"/>
      <c r="L29" s="189"/>
      <c r="M29" s="175"/>
      <c r="N29" s="175"/>
      <c r="O29" s="175"/>
      <c r="P29" s="189"/>
      <c r="Q29" s="189"/>
      <c r="R29" s="189"/>
      <c r="S29" s="189"/>
      <c r="T29" s="189"/>
      <c r="U29" s="189"/>
      <c r="V29" s="189"/>
      <c r="W29" s="178"/>
      <c r="X29" s="189"/>
      <c r="Y29" s="178"/>
      <c r="Z29" s="179"/>
      <c r="AA29" s="180"/>
      <c r="AB29" s="181"/>
    </row>
    <row r="30" spans="1:32" ht="32.1" hidden="1" customHeight="1" outlineLevel="1" thickBot="1" x14ac:dyDescent="0.3">
      <c r="B30" s="261"/>
      <c r="C30" s="235">
        <v>0</v>
      </c>
      <c r="D30" s="236">
        <f>IF(C30&gt;0,C30-Z30-1,0)</f>
        <v>0</v>
      </c>
      <c r="E30" s="182">
        <v>0</v>
      </c>
      <c r="F30" s="183" t="e">
        <f>E30/C30</f>
        <v>#DIV/0!</v>
      </c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5"/>
      <c r="X30" s="184"/>
      <c r="Y30" s="185"/>
      <c r="Z30" s="186">
        <f>SUM(G30:Y30)</f>
        <v>0</v>
      </c>
      <c r="AA30" s="187"/>
      <c r="AB30" s="188" t="e">
        <f>AA30/Z30</f>
        <v>#DIV/0!</v>
      </c>
    </row>
    <row r="31" spans="1:32" ht="13.05" customHeight="1" collapsed="1" thickTop="1" thickBot="1" x14ac:dyDescent="0.3">
      <c r="A31" s="268" t="s">
        <v>85</v>
      </c>
      <c r="B31" s="241"/>
      <c r="C31" s="269"/>
      <c r="D31" s="270"/>
      <c r="E31" s="271"/>
      <c r="F31" s="272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42"/>
      <c r="AA31" s="243"/>
      <c r="AB31" s="251"/>
      <c r="AC31" s="244"/>
      <c r="AD31" s="249"/>
      <c r="AE31" s="143"/>
      <c r="AF31" s="250"/>
    </row>
    <row r="32" spans="1:32" ht="50.1" customHeight="1" thickTop="1" x14ac:dyDescent="0.25">
      <c r="B32" s="257" t="s">
        <v>65</v>
      </c>
      <c r="C32" s="237"/>
      <c r="D32" s="237"/>
      <c r="E32" s="174"/>
      <c r="F32" s="174"/>
      <c r="G32" s="191"/>
      <c r="H32" s="190"/>
      <c r="I32" s="191"/>
      <c r="J32" s="190"/>
      <c r="K32" s="191"/>
      <c r="L32" s="196"/>
      <c r="M32" s="191"/>
      <c r="N32" s="190"/>
      <c r="O32" s="191"/>
      <c r="P32" s="190"/>
      <c r="Q32" s="191"/>
      <c r="R32" s="196" t="s">
        <v>5</v>
      </c>
      <c r="S32" s="196" t="s">
        <v>6</v>
      </c>
      <c r="T32" s="196" t="s">
        <v>13</v>
      </c>
      <c r="U32" s="196" t="s">
        <v>11</v>
      </c>
      <c r="V32" s="196" t="s">
        <v>12</v>
      </c>
      <c r="W32" s="196" t="s">
        <v>9</v>
      </c>
      <c r="X32" s="190"/>
      <c r="Y32" s="192"/>
      <c r="Z32" s="193"/>
      <c r="AA32" s="187"/>
      <c r="AB32" s="194"/>
    </row>
    <row r="33" spans="1:32" ht="32.1" customHeight="1" thickBot="1" x14ac:dyDescent="0.35">
      <c r="B33" s="259"/>
      <c r="C33" s="258">
        <v>0</v>
      </c>
      <c r="D33" s="238">
        <f>IF(C33&gt;0,C33-Z33-1,0)</f>
        <v>0</v>
      </c>
      <c r="E33" s="195">
        <v>0</v>
      </c>
      <c r="F33" s="183" t="e">
        <f>E33/C33</f>
        <v>#DIV/0!</v>
      </c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5"/>
      <c r="Z33" s="186">
        <f>SUM(G33:Y33)</f>
        <v>0</v>
      </c>
      <c r="AA33" s="187"/>
      <c r="AB33" s="188" t="e">
        <f>AA33/Z33</f>
        <v>#DIV/0!</v>
      </c>
    </row>
    <row r="34" spans="1:32" ht="50.1" customHeight="1" outlineLevel="1" thickTop="1" x14ac:dyDescent="0.25">
      <c r="B34" s="223" t="s">
        <v>62</v>
      </c>
      <c r="C34" s="237"/>
      <c r="D34" s="237"/>
      <c r="E34" s="174"/>
      <c r="F34" s="174"/>
      <c r="G34" s="175"/>
      <c r="H34" s="175"/>
      <c r="I34" s="175"/>
      <c r="J34" s="189"/>
      <c r="K34" s="189"/>
      <c r="L34" s="189"/>
      <c r="M34" s="175"/>
      <c r="N34" s="175"/>
      <c r="O34" s="175"/>
      <c r="P34" s="189"/>
      <c r="Q34" s="189"/>
      <c r="R34" s="189"/>
      <c r="S34" s="189"/>
      <c r="T34" s="189"/>
      <c r="U34" s="189"/>
      <c r="V34" s="189"/>
      <c r="W34" s="178"/>
      <c r="X34" s="189"/>
      <c r="Y34" s="178"/>
      <c r="Z34" s="179"/>
      <c r="AA34" s="180"/>
      <c r="AB34" s="181"/>
    </row>
    <row r="35" spans="1:32" ht="32.1" customHeight="1" outlineLevel="1" thickBot="1" x14ac:dyDescent="0.3">
      <c r="B35" s="262"/>
      <c r="C35" s="239">
        <v>0</v>
      </c>
      <c r="D35" s="240">
        <f>IF(C35&gt;0,C35-Z35-1,0)</f>
        <v>0</v>
      </c>
      <c r="E35" s="182">
        <v>0</v>
      </c>
      <c r="F35" s="183" t="e">
        <f>E35/C35</f>
        <v>#DIV/0!</v>
      </c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5"/>
      <c r="X35" s="184"/>
      <c r="Y35" s="185"/>
      <c r="Z35" s="186">
        <f>SUM(G35:Y35)</f>
        <v>0</v>
      </c>
      <c r="AA35" s="187"/>
      <c r="AB35" s="188" t="e">
        <f>AA35/Z35</f>
        <v>#DIV/0!</v>
      </c>
    </row>
    <row r="36" spans="1:32" ht="50.1" customHeight="1" outlineLevel="1" thickTop="1" x14ac:dyDescent="0.25">
      <c r="B36" s="223" t="s">
        <v>62</v>
      </c>
      <c r="C36" s="237"/>
      <c r="D36" s="237"/>
      <c r="E36" s="174"/>
      <c r="F36" s="174"/>
      <c r="G36" s="175"/>
      <c r="H36" s="175"/>
      <c r="I36" s="175"/>
      <c r="J36" s="189"/>
      <c r="K36" s="189"/>
      <c r="L36" s="189"/>
      <c r="M36" s="175"/>
      <c r="N36" s="175"/>
      <c r="O36" s="175"/>
      <c r="P36" s="189"/>
      <c r="Q36" s="189"/>
      <c r="R36" s="189"/>
      <c r="S36" s="189"/>
      <c r="T36" s="189"/>
      <c r="U36" s="189"/>
      <c r="V36" s="189"/>
      <c r="W36" s="178"/>
      <c r="X36" s="189"/>
      <c r="Y36" s="178"/>
      <c r="Z36" s="179"/>
      <c r="AA36" s="180"/>
      <c r="AB36" s="181"/>
    </row>
    <row r="37" spans="1:32" ht="32.1" customHeight="1" outlineLevel="1" thickBot="1" x14ac:dyDescent="0.3">
      <c r="B37" s="262"/>
      <c r="C37" s="239">
        <v>0</v>
      </c>
      <c r="D37" s="240">
        <f>IF(C37&gt;0,C37-Z37-1,0)</f>
        <v>0</v>
      </c>
      <c r="E37" s="182">
        <v>0</v>
      </c>
      <c r="F37" s="183" t="e">
        <f>E37/C37</f>
        <v>#DIV/0!</v>
      </c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5"/>
      <c r="X37" s="184"/>
      <c r="Y37" s="185"/>
      <c r="Z37" s="186">
        <f>SUM(G37:Y37)</f>
        <v>0</v>
      </c>
      <c r="AA37" s="187"/>
      <c r="AB37" s="188" t="e">
        <f>AA37/Z37</f>
        <v>#DIV/0!</v>
      </c>
    </row>
    <row r="38" spans="1:32" ht="13.05" customHeight="1" thickTop="1" thickBot="1" x14ac:dyDescent="0.3">
      <c r="A38" s="268" t="s">
        <v>85</v>
      </c>
      <c r="B38" s="274"/>
      <c r="C38" s="269"/>
      <c r="D38" s="270"/>
      <c r="E38" s="271"/>
      <c r="F38" s="272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7"/>
      <c r="Z38" s="278"/>
      <c r="AA38" s="243"/>
      <c r="AB38" s="251"/>
      <c r="AC38" s="244"/>
      <c r="AD38" s="249"/>
      <c r="AE38" s="143"/>
      <c r="AF38" s="250"/>
    </row>
    <row r="39" spans="1:32" ht="35.1" customHeight="1" thickTop="1" thickBot="1" x14ac:dyDescent="0.3">
      <c r="B39" s="245" t="s">
        <v>3</v>
      </c>
      <c r="C39" s="228">
        <f>SUM(C19,C21,C23,C26,C28,C30,C33,C35,C37)</f>
        <v>0</v>
      </c>
      <c r="D39" s="228">
        <f t="shared" ref="D39:E39" si="1">SUM(D19,D21,D23,D26,D28,D30,D33,D35,D37)</f>
        <v>0</v>
      </c>
      <c r="E39" s="279">
        <f t="shared" si="1"/>
        <v>0</v>
      </c>
      <c r="F39" s="197" t="e">
        <f>E39/C39</f>
        <v>#DIV/0!</v>
      </c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9"/>
      <c r="U39" s="200"/>
      <c r="V39" s="201"/>
      <c r="W39" s="198"/>
      <c r="X39" s="201"/>
      <c r="Y39" s="198"/>
      <c r="Z39" s="246"/>
      <c r="AA39" s="247"/>
      <c r="AB39" s="248"/>
    </row>
    <row r="40" spans="1:32" ht="42" customHeight="1" thickBot="1" x14ac:dyDescent="0.3">
      <c r="B40" s="312" t="s">
        <v>48</v>
      </c>
      <c r="C40" s="313"/>
      <c r="D40" s="313"/>
      <c r="E40" s="313"/>
      <c r="F40" s="253"/>
      <c r="G40" s="227">
        <f>SUM(G19,G21,G23,G26,G28,G30,G33,G35,G37)</f>
        <v>0</v>
      </c>
      <c r="H40" s="227">
        <f t="shared" ref="H40:Y40" si="2">SUM(H19,H21,H23,H26,H28,H30,H33,H35,H37)</f>
        <v>0</v>
      </c>
      <c r="I40" s="227">
        <f t="shared" si="2"/>
        <v>0</v>
      </c>
      <c r="J40" s="227">
        <f t="shared" si="2"/>
        <v>0</v>
      </c>
      <c r="K40" s="227">
        <f t="shared" si="2"/>
        <v>0</v>
      </c>
      <c r="L40" s="227">
        <f t="shared" si="2"/>
        <v>0</v>
      </c>
      <c r="M40" s="227">
        <f>SUM(M19,M21,M23,M26,M28,M30,M33,M35,M37)</f>
        <v>0</v>
      </c>
      <c r="N40" s="227">
        <f t="shared" ref="N40:R40" si="3">SUM(N19,N21,N23,N26,N28,N30,N33,N35,N37)</f>
        <v>0</v>
      </c>
      <c r="O40" s="227">
        <f t="shared" si="3"/>
        <v>0</v>
      </c>
      <c r="P40" s="227">
        <f t="shared" si="3"/>
        <v>0</v>
      </c>
      <c r="Q40" s="227">
        <f t="shared" si="3"/>
        <v>0</v>
      </c>
      <c r="R40" s="227">
        <f t="shared" si="3"/>
        <v>0</v>
      </c>
      <c r="S40" s="227">
        <f t="shared" si="2"/>
        <v>0</v>
      </c>
      <c r="T40" s="227">
        <f t="shared" si="2"/>
        <v>0</v>
      </c>
      <c r="U40" s="227">
        <f t="shared" si="2"/>
        <v>0</v>
      </c>
      <c r="V40" s="227">
        <f t="shared" si="2"/>
        <v>0</v>
      </c>
      <c r="W40" s="227">
        <f t="shared" si="2"/>
        <v>0</v>
      </c>
      <c r="X40" s="227">
        <f t="shared" si="2"/>
        <v>0</v>
      </c>
      <c r="Y40" s="227">
        <f t="shared" si="2"/>
        <v>0</v>
      </c>
      <c r="Z40" s="265">
        <f>SUM(G40:Y40)</f>
        <v>0</v>
      </c>
      <c r="AA40" s="202">
        <f>SUM(AA19,AA21,AA23,AA26,AA28,AA30,AA33,AA35,AA37)</f>
        <v>0</v>
      </c>
      <c r="AB40" s="203" t="e">
        <f>AA40/Z40</f>
        <v>#DIV/0!</v>
      </c>
    </row>
    <row r="41" spans="1:32" ht="30.75" customHeight="1" x14ac:dyDescent="0.3">
      <c r="B41" s="142"/>
      <c r="C41" s="142"/>
      <c r="D41" s="142"/>
      <c r="E41" s="142"/>
      <c r="F41" s="142"/>
      <c r="G41" s="142"/>
      <c r="H41" s="142"/>
      <c r="I41" s="142"/>
      <c r="K41" s="204"/>
      <c r="L41" s="204"/>
      <c r="M41" s="204" t="s">
        <v>15</v>
      </c>
      <c r="N41" s="205"/>
      <c r="O41" s="205"/>
      <c r="P41" s="205"/>
      <c r="Q41" s="204"/>
      <c r="R41" s="204"/>
      <c r="S41" s="290" t="s">
        <v>63</v>
      </c>
      <c r="T41" s="291"/>
      <c r="U41" s="292"/>
      <c r="V41" s="206"/>
      <c r="W41" s="143"/>
      <c r="X41" s="142"/>
    </row>
    <row r="42" spans="1:32" ht="29.25" customHeight="1" thickBot="1" x14ac:dyDescent="0.35">
      <c r="B42" s="207"/>
      <c r="C42" s="142"/>
      <c r="D42" s="142"/>
      <c r="E42" s="142"/>
      <c r="F42" s="142"/>
      <c r="G42" s="208"/>
      <c r="H42" s="208"/>
      <c r="I42" s="208"/>
      <c r="K42" s="208"/>
      <c r="L42" s="208"/>
      <c r="M42" s="208"/>
      <c r="N42" s="209"/>
      <c r="O42" s="209"/>
      <c r="P42" s="209"/>
      <c r="Q42" s="208"/>
      <c r="R42" s="208"/>
      <c r="S42" s="293"/>
      <c r="T42" s="294"/>
      <c r="U42" s="295"/>
      <c r="V42" s="142"/>
      <c r="W42" s="143"/>
      <c r="X42" s="142"/>
    </row>
    <row r="43" spans="1:32" ht="29.25" customHeight="1" x14ac:dyDescent="0.25">
      <c r="B43" s="210"/>
      <c r="C43" s="142"/>
      <c r="D43" s="142"/>
      <c r="E43" s="142"/>
      <c r="F43" s="142"/>
      <c r="G43" s="211"/>
      <c r="H43" s="211"/>
      <c r="I43" s="211"/>
      <c r="J43" s="211"/>
      <c r="K43" s="211"/>
      <c r="L43" s="211"/>
      <c r="M43" s="211"/>
      <c r="N43" s="212"/>
      <c r="O43" s="212"/>
      <c r="P43" s="212"/>
      <c r="Q43" s="211"/>
      <c r="R43" s="211"/>
      <c r="S43" s="213"/>
      <c r="T43" s="213"/>
      <c r="U43" s="213"/>
      <c r="V43" s="142"/>
      <c r="W43" s="143"/>
      <c r="X43" s="142"/>
    </row>
    <row r="44" spans="1:32" x14ac:dyDescent="0.25"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3"/>
      <c r="X44" s="142"/>
    </row>
  </sheetData>
  <sheetProtection sheet="1" formatCells="0" formatColumns="0" formatRows="0"/>
  <mergeCells count="13">
    <mergeCell ref="B13:B16"/>
    <mergeCell ref="C13:C16"/>
    <mergeCell ref="E13:E16"/>
    <mergeCell ref="D13:D16"/>
    <mergeCell ref="B40:E40"/>
    <mergeCell ref="Z13:AB13"/>
    <mergeCell ref="Z14:AB15"/>
    <mergeCell ref="M10:V10"/>
    <mergeCell ref="S41:U42"/>
    <mergeCell ref="M2:V2"/>
    <mergeCell ref="M3:N3"/>
    <mergeCell ref="O5:Q5"/>
    <mergeCell ref="M11:W11"/>
  </mergeCells>
  <phoneticPr fontId="31" type="noConversion"/>
  <conditionalFormatting sqref="G15:Y15">
    <cfRule type="cellIs" dxfId="20" priority="5" operator="equal">
      <formula>"festivo"</formula>
    </cfRule>
  </conditionalFormatting>
  <conditionalFormatting sqref="G40:Y40">
    <cfRule type="cellIs" dxfId="19" priority="6" operator="greaterThan">
      <formula>G$17</formula>
    </cfRule>
  </conditionalFormatting>
  <conditionalFormatting sqref="Z19 Z21 Z23">
    <cfRule type="cellIs" dxfId="18" priority="9" stopIfTrue="1" operator="lessThan">
      <formula>$C19-1</formula>
    </cfRule>
    <cfRule type="cellIs" dxfId="17" priority="10" stopIfTrue="1" operator="greaterThan">
      <formula>$C19-1</formula>
    </cfRule>
  </conditionalFormatting>
  <conditionalFormatting sqref="Z26 Z28 Z30">
    <cfRule type="cellIs" dxfId="16" priority="7" stopIfTrue="1" operator="lessThan">
      <formula>$C26-1</formula>
    </cfRule>
    <cfRule type="cellIs" dxfId="15" priority="8" stopIfTrue="1" operator="greaterThan">
      <formula>$C26-1</formula>
    </cfRule>
  </conditionalFormatting>
  <conditionalFormatting sqref="Z33 Z35 Z37">
    <cfRule type="cellIs" dxfId="14" priority="1" stopIfTrue="1" operator="lessThan">
      <formula>$C33-1</formula>
    </cfRule>
    <cfRule type="cellIs" dxfId="13" priority="2" stopIfTrue="1" operator="greaterThan">
      <formula>$C33-1</formula>
    </cfRule>
  </conditionalFormatting>
  <dataValidations disablePrompts="1" count="8">
    <dataValidation type="whole" allowBlank="1" showInputMessage="1" showErrorMessage="1" sqref="O3" xr:uid="{D7F3AE06-8260-4488-B6D8-1281749ED9C0}">
      <formula1>1</formula1>
      <formula2>11</formula2>
    </dataValidation>
    <dataValidation type="list" allowBlank="1" showInputMessage="1" showErrorMessage="1" sqref="W5:W6 U5:U6" xr:uid="{00BEBF6B-0F14-40E1-BDCC-869073517D7D}">
      <formula1>ORARI</formula1>
    </dataValidation>
    <dataValidation type="list" allowBlank="1" showInputMessage="1" showErrorMessage="1" sqref="U3" xr:uid="{27855AA8-DCB0-426D-9802-F741EC8B2C53}">
      <formula1>"cemento,erba artificiale"</formula1>
    </dataValidation>
    <dataValidation type="list" allowBlank="1" showInputMessage="1" showErrorMessage="1" sqref="O5" xr:uid="{ED08B175-DA96-4487-A1C2-F7F930227880}">
      <formula1>MATCH_FORMAT</formula1>
    </dataValidation>
    <dataValidation type="list" allowBlank="1" showInputMessage="1" showErrorMessage="1" sqref="S5" xr:uid="{24FB3F11-E67F-47E1-AE72-93EDDC1909B6}">
      <formula1>"1h, 1h15m,1h30m,2h"</formula1>
    </dataValidation>
    <dataValidation type="list" allowBlank="1" showInputMessage="1" showErrorMessage="1" sqref="W3" xr:uid="{24332D16-B747-4EBE-99FA-A43C3BA01B5A}">
      <formula1>"all' aperto, al coperto"</formula1>
    </dataValidation>
    <dataValidation type="list" allowBlank="1" showDropDown="1" showInputMessage="1" showErrorMessage="1" sqref="N5" xr:uid="{987A3F9F-3669-4801-BB15-6F3458C0ED22}">
      <formula1>MATCH_FORMAT</formula1>
    </dataValidation>
    <dataValidation type="list" allowBlank="1" showInputMessage="1" showErrorMessage="1" sqref="G15:Y15" xr:uid="{9D4A2A5B-DE31-4487-AD84-54E966ACFD00}">
      <formula1>"feriale,festivo"</formula1>
    </dataValidation>
  </dataValidations>
  <hyperlinks>
    <hyperlink ref="G16" location="'IMPOSTA TURNI PADEL'!B6" display="IMPOSTA" xr:uid="{FA8CC761-11AD-4A71-84D7-873385309ACF}"/>
    <hyperlink ref="H16" location="'IMPOSTA TURNI PADEL'!B6" display="IMPOSTA" xr:uid="{B9271132-9966-4E6F-A28F-CF18CAF74A91}"/>
    <hyperlink ref="I16" location="'IMPOSTA TURNI PADEL'!B6" display="IMPOSTA" xr:uid="{A2300A04-077F-48BF-A33F-D159A9DD6785}"/>
    <hyperlink ref="J16" location="'IMPOSTA TURNI PADEL'!B6" display="IMPOSTA" xr:uid="{5DF88C49-FB2F-4596-8CE5-8C56A6A45A64}"/>
    <hyperlink ref="K16" location="'IMPOSTA TURNI PADEL'!B6" display="IMPOSTA" xr:uid="{195E2714-5F84-42CD-8CFD-4992CAF5E188}"/>
    <hyperlink ref="L16" location="'IMPOSTA TURNI PADEL'!B6" display="IMPOSTA" xr:uid="{C3105852-0217-4261-B28A-C1AEDFF4AF3A}"/>
    <hyperlink ref="S16" location="'IMPOSTA TURNI PADEL'!B6" display="IMPOSTA" xr:uid="{7CA9FF4B-A731-4EB3-8C9A-AF27C1A0D762}"/>
    <hyperlink ref="T16" location="'IMPOSTA TURNI PADEL'!B6" display="IMPOSTA" xr:uid="{6ED62248-3BD9-4F9A-8B8E-BA669AAFE3F7}"/>
    <hyperlink ref="U16" location="'IMPOSTA TURNI PADEL'!B6" display="IMPOSTA" xr:uid="{51E80048-9556-4300-8B33-8BCF7AF4EFBA}"/>
    <hyperlink ref="V16" location="'IMPOSTA TURNI PADEL'!B6" display="IMPOSTA" xr:uid="{878DF1A1-5893-4549-A7E5-C5094789B11C}"/>
    <hyperlink ref="W16" location="'IMPOSTA TURNI PADEL'!B6" display="IMPOSTA" xr:uid="{F6D63902-C0CA-4DBC-8971-54193AF89390}"/>
    <hyperlink ref="X16" location="'IMPOSTA TURNI PADEL'!B6" display="IMPOSTA" xr:uid="{DE375AF5-87F2-4D03-87CF-AFB526A5046A}"/>
    <hyperlink ref="Y16" location="'IMPOSTA TURNI PADEL'!B6" display="IMPOSTA" xr:uid="{A0191D59-74DD-4D48-ABB4-4B2BE219AC11}"/>
    <hyperlink ref="M16" location="'IMPOSTA TURNI PADEL'!B6" display="IMPOSTA" xr:uid="{50FD927F-BDA0-40A7-999B-7AE9E2641E3C}"/>
    <hyperlink ref="N16" location="'IMPOSTA TURNI PADEL'!B6" display="IMPOSTA" xr:uid="{B7103129-AA38-4FBA-B87B-D68B8AD06FB3}"/>
    <hyperlink ref="O16" location="'IMPOSTA TURNI PADEL'!B6" display="IMPOSTA" xr:uid="{E71E8B4E-7FB7-4E45-B92A-BA6234AC2C64}"/>
    <hyperlink ref="P16" location="'IMPOSTA TURNI PADEL'!B6" display="IMPOSTA" xr:uid="{72521B71-B44B-4623-B498-8C777CEAC248}"/>
    <hyperlink ref="Q16" location="'IMPOSTA TURNI PADEL'!B6" display="IMPOSTA" xr:uid="{3521D476-F359-4122-B08E-1EF9D9E44EFA}"/>
    <hyperlink ref="R16" location="'IMPOSTA TURNI PADEL'!B6" display="IMPOSTA" xr:uid="{C74C7442-07B8-4B49-B7F3-C0BD9AB2982D}"/>
  </hyperlinks>
  <pageMargins left="0.25" right="0.25" top="0.33" bottom="0.24" header="0.3" footer="0.3"/>
  <pageSetup paperSize="9" scale="34" orientation="landscape" r:id="rId1"/>
  <ignoredErrors>
    <ignoredError sqref="Z40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F587-CF0E-48AD-B960-4CD9989E03BF}">
  <sheetPr codeName="Foglio2">
    <tabColor rgb="FF92D050"/>
  </sheetPr>
  <dimension ref="A1:T20"/>
  <sheetViews>
    <sheetView workbookViewId="0">
      <selection activeCell="A2" sqref="A2"/>
    </sheetView>
  </sheetViews>
  <sheetFormatPr defaultColWidth="8.88671875" defaultRowHeight="14.4" x14ac:dyDescent="0.3"/>
  <cols>
    <col min="1" max="1" width="15.33203125" style="74" customWidth="1"/>
    <col min="2" max="18" width="8.88671875" style="75"/>
    <col min="19" max="16384" width="8.88671875" style="52"/>
  </cols>
  <sheetData>
    <row r="1" spans="1:20" ht="32.1" customHeight="1" x14ac:dyDescent="0.3">
      <c r="A1" s="76" t="s">
        <v>58</v>
      </c>
      <c r="B1" s="77">
        <f>'OPEN PADEL'!G40</f>
        <v>0</v>
      </c>
      <c r="C1" s="77">
        <f>'OPEN PADEL'!H40</f>
        <v>0</v>
      </c>
      <c r="D1" s="77">
        <f>'OPEN PADEL'!I40</f>
        <v>0</v>
      </c>
      <c r="E1" s="77">
        <f>'OPEN PADEL'!J40</f>
        <v>0</v>
      </c>
      <c r="F1" s="77">
        <f>'OPEN PADEL'!K40</f>
        <v>0</v>
      </c>
      <c r="G1" s="77">
        <f>'OPEN PADEL'!L40</f>
        <v>0</v>
      </c>
      <c r="H1" s="77">
        <f>'OPEN PADEL'!M40</f>
        <v>0</v>
      </c>
      <c r="I1" s="77">
        <f>'OPEN PADEL'!N40</f>
        <v>0</v>
      </c>
      <c r="J1" s="77">
        <f>'OPEN PADEL'!O40</f>
        <v>0</v>
      </c>
      <c r="K1" s="77">
        <f>'OPEN PADEL'!P40</f>
        <v>0</v>
      </c>
      <c r="L1" s="77">
        <f>'OPEN PADEL'!Q40</f>
        <v>0</v>
      </c>
      <c r="M1" s="77">
        <f>'OPEN PADEL'!R40</f>
        <v>0</v>
      </c>
      <c r="N1" s="77">
        <f>'OPEN PADEL'!S40</f>
        <v>0</v>
      </c>
      <c r="O1" s="77">
        <f>'OPEN PADEL'!T40</f>
        <v>0</v>
      </c>
      <c r="P1" s="77">
        <f>'OPEN PADEL'!U40</f>
        <v>0</v>
      </c>
      <c r="Q1" s="77">
        <f>'OPEN PADEL'!V40</f>
        <v>0</v>
      </c>
      <c r="R1" s="77">
        <f>'OPEN PADEL'!W40</f>
        <v>0</v>
      </c>
      <c r="S1" s="77">
        <f>'OPEN PADEL'!X40</f>
        <v>0</v>
      </c>
      <c r="T1" s="77">
        <f>'OPEN PADEL'!Y40</f>
        <v>0</v>
      </c>
    </row>
    <row r="2" spans="1:20" ht="15.6" x14ac:dyDescent="0.3">
      <c r="A2" s="78" t="s">
        <v>57</v>
      </c>
      <c r="B2" s="79">
        <f t="shared" ref="B2:T2" si="0">SUM(B6:B20)</f>
        <v>0</v>
      </c>
      <c r="C2" s="79">
        <f t="shared" si="0"/>
        <v>0</v>
      </c>
      <c r="D2" s="79">
        <f t="shared" si="0"/>
        <v>0</v>
      </c>
      <c r="E2" s="79">
        <f t="shared" si="0"/>
        <v>0</v>
      </c>
      <c r="F2" s="79">
        <f t="shared" si="0"/>
        <v>0</v>
      </c>
      <c r="G2" s="79">
        <f t="shared" si="0"/>
        <v>0</v>
      </c>
      <c r="H2" s="79">
        <f t="shared" ref="H2:M2" si="1">SUM(H6:H20)</f>
        <v>0</v>
      </c>
      <c r="I2" s="79">
        <f t="shared" si="1"/>
        <v>0</v>
      </c>
      <c r="J2" s="79">
        <f t="shared" si="1"/>
        <v>0</v>
      </c>
      <c r="K2" s="79">
        <f t="shared" si="1"/>
        <v>0</v>
      </c>
      <c r="L2" s="79">
        <f t="shared" si="1"/>
        <v>0</v>
      </c>
      <c r="M2" s="79">
        <f t="shared" si="1"/>
        <v>0</v>
      </c>
      <c r="N2" s="79">
        <f t="shared" si="0"/>
        <v>0</v>
      </c>
      <c r="O2" s="79">
        <f t="shared" si="0"/>
        <v>0</v>
      </c>
      <c r="P2" s="79">
        <f t="shared" si="0"/>
        <v>0</v>
      </c>
      <c r="Q2" s="79">
        <f t="shared" si="0"/>
        <v>0</v>
      </c>
      <c r="R2" s="79">
        <f t="shared" si="0"/>
        <v>0</v>
      </c>
      <c r="S2" s="79">
        <f t="shared" si="0"/>
        <v>0</v>
      </c>
      <c r="T2" s="80">
        <f t="shared" si="0"/>
        <v>0</v>
      </c>
    </row>
    <row r="3" spans="1:20" ht="18.899999999999999" customHeight="1" x14ac:dyDescent="0.3">
      <c r="A3" s="81" t="s">
        <v>42</v>
      </c>
      <c r="B3" s="82" t="str">
        <f>'OPEN PADEL'!G13</f>
        <v>gg/mm</v>
      </c>
      <c r="C3" s="82" t="str">
        <f>'OPEN PADEL'!H13</f>
        <v>gg/mm</v>
      </c>
      <c r="D3" s="82" t="str">
        <f>'OPEN PADEL'!I13</f>
        <v>gg/mm</v>
      </c>
      <c r="E3" s="82" t="str">
        <f>'OPEN PADEL'!J13</f>
        <v>gg/mm</v>
      </c>
      <c r="F3" s="82" t="str">
        <f>'OPEN PADEL'!K13</f>
        <v>gg/mm</v>
      </c>
      <c r="G3" s="82" t="str">
        <f>'OPEN PADEL'!L13</f>
        <v>gg/mm</v>
      </c>
      <c r="H3" s="82" t="str">
        <f>'OPEN PADEL'!M13</f>
        <v>gg/mm</v>
      </c>
      <c r="I3" s="82" t="str">
        <f>'OPEN PADEL'!N13</f>
        <v>gg/mm</v>
      </c>
      <c r="J3" s="82" t="str">
        <f>'OPEN PADEL'!O13</f>
        <v>gg/mm</v>
      </c>
      <c r="K3" s="82" t="str">
        <f>'OPEN PADEL'!P13</f>
        <v>gg/mm</v>
      </c>
      <c r="L3" s="82" t="str">
        <f>'OPEN PADEL'!Q13</f>
        <v>gg/mm</v>
      </c>
      <c r="M3" s="82" t="str">
        <f>'OPEN PADEL'!R13</f>
        <v>gg/mm</v>
      </c>
      <c r="N3" s="82" t="str">
        <f>'OPEN PADEL'!S13</f>
        <v>gg/mm</v>
      </c>
      <c r="O3" s="82" t="str">
        <f>'OPEN PADEL'!T13</f>
        <v>gg/mm</v>
      </c>
      <c r="P3" s="82" t="str">
        <f>'OPEN PADEL'!U13</f>
        <v>gg/mm</v>
      </c>
      <c r="Q3" s="82" t="str">
        <f>'OPEN PADEL'!V13</f>
        <v>gg/mm</v>
      </c>
      <c r="R3" s="82" t="str">
        <f>'OPEN PADEL'!W13</f>
        <v>gg/mm</v>
      </c>
      <c r="S3" s="98" t="str">
        <f>'OPEN PADEL'!X13</f>
        <v>gg/mm</v>
      </c>
      <c r="T3" s="98" t="str">
        <f>'OPEN PADEL'!Y13</f>
        <v>gg/mm</v>
      </c>
    </row>
    <row r="4" spans="1:20" ht="18" customHeight="1" x14ac:dyDescent="0.3">
      <c r="A4" s="81" t="s">
        <v>43</v>
      </c>
      <c r="B4" s="135" t="str">
        <f>'OPEN PADEL'!G14</f>
        <v/>
      </c>
      <c r="C4" s="135" t="str">
        <f>'OPEN PADEL'!H14</f>
        <v/>
      </c>
      <c r="D4" s="135" t="str">
        <f>'OPEN PADEL'!I14</f>
        <v/>
      </c>
      <c r="E4" s="135" t="str">
        <f>'OPEN PADEL'!J14</f>
        <v/>
      </c>
      <c r="F4" s="135" t="str">
        <f>'OPEN PADEL'!K14</f>
        <v/>
      </c>
      <c r="G4" s="135" t="str">
        <f>'OPEN PADEL'!L14</f>
        <v/>
      </c>
      <c r="H4" s="135" t="str">
        <f>'OPEN PADEL'!M14</f>
        <v/>
      </c>
      <c r="I4" s="135" t="str">
        <f>'OPEN PADEL'!N14</f>
        <v/>
      </c>
      <c r="J4" s="135" t="str">
        <f>'OPEN PADEL'!O14</f>
        <v/>
      </c>
      <c r="K4" s="135" t="str">
        <f>'OPEN PADEL'!P14</f>
        <v/>
      </c>
      <c r="L4" s="135" t="str">
        <f>'OPEN PADEL'!Q14</f>
        <v/>
      </c>
      <c r="M4" s="135" t="str">
        <f>'OPEN PADEL'!R14</f>
        <v/>
      </c>
      <c r="N4" s="135" t="str">
        <f>'OPEN PADEL'!S14</f>
        <v/>
      </c>
      <c r="O4" s="135" t="str">
        <f>'OPEN PADEL'!T14</f>
        <v/>
      </c>
      <c r="P4" s="135" t="str">
        <f>'OPEN PADEL'!U14</f>
        <v/>
      </c>
      <c r="Q4" s="135" t="str">
        <f>'OPEN PADEL'!V14</f>
        <v/>
      </c>
      <c r="R4" s="135" t="str">
        <f>'OPEN PADEL'!W14</f>
        <v/>
      </c>
      <c r="S4" s="135" t="str">
        <f>'OPEN PADEL'!X14</f>
        <v/>
      </c>
      <c r="T4" s="135" t="str">
        <f>'OPEN PADEL'!Y14</f>
        <v/>
      </c>
    </row>
    <row r="5" spans="1:20" ht="17.100000000000001" customHeight="1" thickBot="1" x14ac:dyDescent="0.35">
      <c r="A5" s="84" t="s">
        <v>44</v>
      </c>
      <c r="B5" s="85">
        <f>'OPEN PADEL'!G15</f>
        <v>0</v>
      </c>
      <c r="C5" s="85">
        <f>'OPEN PADEL'!H15</f>
        <v>0</v>
      </c>
      <c r="D5" s="85">
        <f>'OPEN PADEL'!I15</f>
        <v>0</v>
      </c>
      <c r="E5" s="85">
        <f>'OPEN PADEL'!J15</f>
        <v>0</v>
      </c>
      <c r="F5" s="85">
        <f>'OPEN PADEL'!K15</f>
        <v>0</v>
      </c>
      <c r="G5" s="85">
        <f>'OPEN PADEL'!L15</f>
        <v>0</v>
      </c>
      <c r="H5" s="85">
        <f>'OPEN PADEL'!M15</f>
        <v>0</v>
      </c>
      <c r="I5" s="85">
        <f>'OPEN PADEL'!N15</f>
        <v>0</v>
      </c>
      <c r="J5" s="85">
        <f>'OPEN PADEL'!O15</f>
        <v>0</v>
      </c>
      <c r="K5" s="85">
        <f>'OPEN PADEL'!P15</f>
        <v>0</v>
      </c>
      <c r="L5" s="85">
        <f>'OPEN PADEL'!Q15</f>
        <v>0</v>
      </c>
      <c r="M5" s="85">
        <f>'OPEN PADEL'!R15</f>
        <v>0</v>
      </c>
      <c r="N5" s="85">
        <f>'OPEN PADEL'!S15</f>
        <v>0</v>
      </c>
      <c r="O5" s="85">
        <f>'OPEN PADEL'!T15</f>
        <v>0</v>
      </c>
      <c r="P5" s="85">
        <f>'OPEN PADEL'!U15</f>
        <v>0</v>
      </c>
      <c r="Q5" s="85">
        <f>'OPEN PADEL'!V15</f>
        <v>0</v>
      </c>
      <c r="R5" s="85">
        <f>'OPEN PADEL'!W15</f>
        <v>0</v>
      </c>
      <c r="S5" s="85">
        <f>'OPEN PADEL'!X15</f>
        <v>0</v>
      </c>
      <c r="T5" s="95">
        <f>'OPEN PADEL'!Y15</f>
        <v>0</v>
      </c>
    </row>
    <row r="6" spans="1:20" ht="15.6" x14ac:dyDescent="0.3">
      <c r="A6" s="71" t="s">
        <v>59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6"/>
      <c r="T6" s="96"/>
    </row>
    <row r="7" spans="1:20" ht="15.6" x14ac:dyDescent="0.3">
      <c r="A7" s="72" t="s">
        <v>59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T7" s="94"/>
    </row>
    <row r="8" spans="1:20" ht="15.6" x14ac:dyDescent="0.3">
      <c r="A8" s="72" t="s">
        <v>59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4"/>
      <c r="T8" s="94"/>
    </row>
    <row r="9" spans="1:20" ht="15.6" x14ac:dyDescent="0.3">
      <c r="A9" s="72" t="s">
        <v>59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  <c r="T9" s="94"/>
    </row>
    <row r="10" spans="1:20" ht="15.6" x14ac:dyDescent="0.3">
      <c r="A10" s="72" t="s">
        <v>59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4"/>
      <c r="T10" s="94"/>
    </row>
    <row r="11" spans="1:20" ht="15.6" x14ac:dyDescent="0.3">
      <c r="A11" s="72" t="s">
        <v>59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4"/>
      <c r="T11" s="94"/>
    </row>
    <row r="12" spans="1:20" ht="15.6" x14ac:dyDescent="0.3">
      <c r="A12" s="72" t="s">
        <v>59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  <c r="T12" s="94"/>
    </row>
    <row r="13" spans="1:20" ht="15.6" x14ac:dyDescent="0.3">
      <c r="A13" s="72" t="s">
        <v>59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4"/>
      <c r="T13" s="94"/>
    </row>
    <row r="14" spans="1:20" ht="15.6" x14ac:dyDescent="0.3">
      <c r="A14" s="72" t="s">
        <v>59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4"/>
      <c r="T14" s="94"/>
    </row>
    <row r="15" spans="1:20" ht="15.6" x14ac:dyDescent="0.3">
      <c r="A15" s="72" t="s">
        <v>59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4"/>
      <c r="T15" s="94"/>
    </row>
    <row r="16" spans="1:20" ht="15.6" x14ac:dyDescent="0.3">
      <c r="A16" s="7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4"/>
      <c r="T16" s="94"/>
    </row>
    <row r="17" spans="1:20" ht="15.6" x14ac:dyDescent="0.3">
      <c r="A17" s="7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  <c r="T17" s="94"/>
    </row>
    <row r="18" spans="1:20" ht="15.6" x14ac:dyDescent="0.3">
      <c r="A18" s="7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4"/>
      <c r="T18" s="94"/>
    </row>
    <row r="19" spans="1:20" ht="15.6" x14ac:dyDescent="0.3">
      <c r="A19" s="7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4"/>
      <c r="T19" s="94"/>
    </row>
    <row r="20" spans="1:20" ht="15.6" x14ac:dyDescent="0.3">
      <c r="A20" s="7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94"/>
    </row>
  </sheetData>
  <sheetProtection sheet="1" formatCells="0" formatColumns="0" formatRows="0"/>
  <conditionalFormatting sqref="B2:T2">
    <cfRule type="cellIs" dxfId="12" priority="1" operator="lessThan">
      <formula>B$1</formula>
    </cfRule>
  </conditionalFormatting>
  <conditionalFormatting sqref="B5:T5">
    <cfRule type="cellIs" dxfId="11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F2A8-F3A1-4DA1-860D-4D9CA6DB9A10}">
  <sheetPr codeName="Foglio26">
    <tabColor rgb="FF92D050"/>
    <pageSetUpPr fitToPage="1"/>
  </sheetPr>
  <dimension ref="B1:AB41"/>
  <sheetViews>
    <sheetView topLeftCell="A13" zoomScale="40" zoomScaleNormal="40" zoomScaleSheetLayoutView="30" workbookViewId="0">
      <selection activeCell="C30" sqref="C30"/>
    </sheetView>
  </sheetViews>
  <sheetFormatPr defaultColWidth="9.109375" defaultRowHeight="20.399999999999999" x14ac:dyDescent="0.35"/>
  <cols>
    <col min="1" max="1" width="7.44140625" style="1" customWidth="1"/>
    <col min="2" max="2" width="34.109375" style="1" customWidth="1"/>
    <col min="3" max="3" width="18.77734375" style="1" customWidth="1"/>
    <col min="4" max="4" width="21.5546875" style="1" customWidth="1"/>
    <col min="5" max="5" width="8.6640625" style="1" customWidth="1"/>
    <col min="6" max="6" width="16.21875" style="1" customWidth="1"/>
    <col min="7" max="12" width="19.77734375" style="1" hidden="1" customWidth="1"/>
    <col min="13" max="20" width="19.77734375" style="1" customWidth="1"/>
    <col min="21" max="21" width="25.109375" style="1" customWidth="1"/>
    <col min="22" max="22" width="22.88671875" style="2" customWidth="1"/>
    <col min="23" max="23" width="19.77734375" style="49" customWidth="1"/>
    <col min="24" max="25" width="19.77734375" style="1" hidden="1" customWidth="1"/>
    <col min="26" max="26" width="14.33203125" style="1" customWidth="1"/>
    <col min="27" max="27" width="10.77734375" style="1" customWidth="1"/>
    <col min="28" max="28" width="15.21875" style="1" customWidth="1"/>
    <col min="29" max="16384" width="9.109375" style="1"/>
  </cols>
  <sheetData>
    <row r="1" spans="2:28" ht="21" thickBot="1" x14ac:dyDescent="0.4">
      <c r="D1" s="33"/>
    </row>
    <row r="2" spans="2:28" ht="50.7" customHeight="1" x14ac:dyDescent="0.25">
      <c r="C2" s="131"/>
      <c r="D2" s="131"/>
      <c r="M2" s="339" t="s">
        <v>52</v>
      </c>
      <c r="N2" s="340"/>
      <c r="O2" s="340"/>
      <c r="P2" s="340"/>
      <c r="Q2" s="340"/>
      <c r="R2" s="340"/>
      <c r="S2" s="340"/>
      <c r="T2" s="340"/>
      <c r="U2" s="340"/>
      <c r="V2" s="340"/>
      <c r="W2" s="123"/>
    </row>
    <row r="3" spans="2:28" ht="21" x14ac:dyDescent="0.25">
      <c r="C3" s="132"/>
      <c r="D3" s="132"/>
      <c r="M3" s="341" t="s">
        <v>38</v>
      </c>
      <c r="N3" s="342"/>
      <c r="O3" s="65">
        <v>11</v>
      </c>
      <c r="P3" s="56" t="s">
        <v>18</v>
      </c>
      <c r="Q3" s="65">
        <v>3</v>
      </c>
      <c r="R3" s="56" t="s">
        <v>19</v>
      </c>
      <c r="S3" s="65"/>
      <c r="T3" s="56" t="s">
        <v>17</v>
      </c>
      <c r="U3" s="65" t="s">
        <v>67</v>
      </c>
      <c r="V3" s="56" t="s">
        <v>20</v>
      </c>
      <c r="W3" s="125" t="s">
        <v>46</v>
      </c>
    </row>
    <row r="4" spans="2:28" ht="15" x14ac:dyDescent="0.25">
      <c r="B4" s="61"/>
      <c r="C4" s="61"/>
      <c r="D4" s="61"/>
      <c r="M4" s="62"/>
      <c r="N4" s="61"/>
      <c r="O4" s="61"/>
      <c r="P4" s="61"/>
      <c r="Q4" s="33"/>
      <c r="R4" s="61"/>
      <c r="S4" s="61"/>
      <c r="T4" s="61"/>
      <c r="U4" s="61"/>
      <c r="V4" s="61"/>
      <c r="W4" s="126"/>
    </row>
    <row r="5" spans="2:28" ht="21" x14ac:dyDescent="0.25">
      <c r="B5" s="61"/>
      <c r="C5" s="61"/>
      <c r="D5" s="61"/>
      <c r="M5" s="62"/>
      <c r="N5" s="56" t="s">
        <v>49</v>
      </c>
      <c r="O5" s="343" t="s">
        <v>27</v>
      </c>
      <c r="P5" s="343"/>
      <c r="Q5" s="343"/>
      <c r="R5" s="56" t="s">
        <v>76</v>
      </c>
      <c r="S5" s="65" t="s">
        <v>47</v>
      </c>
      <c r="T5" s="56" t="s">
        <v>77</v>
      </c>
      <c r="U5" s="66">
        <v>0.58333333333333304</v>
      </c>
      <c r="V5" s="56" t="s">
        <v>80</v>
      </c>
      <c r="W5" s="127">
        <v>0.91666666666666696</v>
      </c>
    </row>
    <row r="6" spans="2:28" ht="21" x14ac:dyDescent="0.25">
      <c r="B6" s="61"/>
      <c r="C6" s="61"/>
      <c r="D6" s="61"/>
      <c r="M6" s="62"/>
      <c r="N6" s="61"/>
      <c r="O6" s="128"/>
      <c r="P6" s="128"/>
      <c r="Q6" s="128"/>
      <c r="R6" s="129"/>
      <c r="S6" s="129"/>
      <c r="T6" s="56" t="s">
        <v>78</v>
      </c>
      <c r="U6" s="66">
        <v>0.41666666666666702</v>
      </c>
      <c r="V6" s="56" t="s">
        <v>79</v>
      </c>
      <c r="W6" s="127">
        <v>0.85416666666666696</v>
      </c>
    </row>
    <row r="7" spans="2:28" ht="14.4" thickBot="1" x14ac:dyDescent="0.3">
      <c r="B7" s="33"/>
      <c r="C7" s="33"/>
      <c r="D7" s="33"/>
      <c r="M7" s="63"/>
      <c r="N7" s="64"/>
      <c r="O7" s="64"/>
      <c r="P7" s="64"/>
      <c r="Q7" s="64"/>
      <c r="R7" s="64"/>
      <c r="S7" s="64"/>
      <c r="T7" s="64"/>
      <c r="U7" s="64"/>
      <c r="V7" s="64"/>
      <c r="W7" s="130"/>
    </row>
    <row r="8" spans="2:28" s="33" customFormat="1" x14ac:dyDescent="0.35">
      <c r="V8" s="34"/>
      <c r="W8" s="47"/>
    </row>
    <row r="9" spans="2:28" s="33" customFormat="1" x14ac:dyDescent="0.35">
      <c r="V9" s="34"/>
      <c r="W9" s="47"/>
    </row>
    <row r="10" spans="2:28" s="33" customFormat="1" ht="49.2" customHeight="1" x14ac:dyDescent="0.25">
      <c r="E10" s="50"/>
      <c r="F10" s="50"/>
      <c r="G10" s="50"/>
      <c r="H10" s="50"/>
      <c r="I10" s="50"/>
      <c r="J10" s="50"/>
      <c r="K10" s="50"/>
      <c r="L10" s="50"/>
      <c r="M10" s="319" t="s">
        <v>73</v>
      </c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50"/>
    </row>
    <row r="11" spans="2:28" s="33" customFormat="1" ht="53.1" customHeight="1" x14ac:dyDescent="0.25">
      <c r="B11" s="57"/>
      <c r="E11" s="51"/>
      <c r="F11" s="51"/>
      <c r="G11" s="51"/>
      <c r="H11" s="51"/>
      <c r="I11" s="51"/>
      <c r="J11" s="51"/>
      <c r="K11" s="51"/>
      <c r="L11" s="51"/>
      <c r="M11" s="320" t="s">
        <v>74</v>
      </c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51"/>
    </row>
    <row r="12" spans="2:28" ht="27" customHeight="1" thickBot="1" x14ac:dyDescent="0.4">
      <c r="B12" s="4"/>
    </row>
    <row r="13" spans="2:28" ht="42" customHeight="1" thickBot="1" x14ac:dyDescent="0.3">
      <c r="B13" s="327" t="s">
        <v>75</v>
      </c>
      <c r="C13" s="330" t="s">
        <v>66</v>
      </c>
      <c r="D13" s="336" t="s">
        <v>84</v>
      </c>
      <c r="E13" s="333" t="s">
        <v>41</v>
      </c>
      <c r="F13" s="59" t="s">
        <v>53</v>
      </c>
      <c r="G13" s="5" t="s">
        <v>83</v>
      </c>
      <c r="H13" s="5" t="s">
        <v>83</v>
      </c>
      <c r="I13" s="5" t="s">
        <v>83</v>
      </c>
      <c r="J13" s="5" t="s">
        <v>83</v>
      </c>
      <c r="K13" s="5" t="s">
        <v>83</v>
      </c>
      <c r="L13" s="5" t="s">
        <v>83</v>
      </c>
      <c r="M13" s="5">
        <v>45327</v>
      </c>
      <c r="N13" s="5">
        <v>45328</v>
      </c>
      <c r="O13" s="5">
        <v>45329</v>
      </c>
      <c r="P13" s="5">
        <v>45330</v>
      </c>
      <c r="Q13" s="5">
        <v>45331</v>
      </c>
      <c r="R13" s="5">
        <v>45332</v>
      </c>
      <c r="S13" s="5">
        <v>45333</v>
      </c>
      <c r="T13" s="5">
        <v>45334</v>
      </c>
      <c r="U13" s="5">
        <v>45335</v>
      </c>
      <c r="V13" s="5">
        <v>45336</v>
      </c>
      <c r="W13" s="5">
        <v>45337</v>
      </c>
      <c r="X13" s="121" t="s">
        <v>83</v>
      </c>
      <c r="Y13" s="121" t="s">
        <v>83</v>
      </c>
      <c r="Z13" s="344" t="s">
        <v>0</v>
      </c>
      <c r="AA13" s="345"/>
      <c r="AB13" s="346"/>
    </row>
    <row r="14" spans="2:28" ht="42" customHeight="1" x14ac:dyDescent="0.25">
      <c r="B14" s="328"/>
      <c r="C14" s="331"/>
      <c r="D14" s="337"/>
      <c r="E14" s="334"/>
      <c r="F14" s="60" t="s">
        <v>54</v>
      </c>
      <c r="G14" s="134" t="str">
        <f>IF(G13="gg/mm","",(IF(G13="","",G13)))</f>
        <v/>
      </c>
      <c r="H14" s="134" t="str">
        <f t="shared" ref="H14:Y14" si="0">IF(H13="gg/mm","",(IF(H13="","",H13)))</f>
        <v/>
      </c>
      <c r="I14" s="134" t="str">
        <f t="shared" si="0"/>
        <v/>
      </c>
      <c r="J14" s="134" t="str">
        <f t="shared" si="0"/>
        <v/>
      </c>
      <c r="K14" s="134" t="str">
        <f t="shared" si="0"/>
        <v/>
      </c>
      <c r="L14" s="134" t="str">
        <f t="shared" si="0"/>
        <v/>
      </c>
      <c r="M14" s="134">
        <f t="shared" si="0"/>
        <v>45327</v>
      </c>
      <c r="N14" s="134">
        <f t="shared" si="0"/>
        <v>45328</v>
      </c>
      <c r="O14" s="134">
        <f t="shared" si="0"/>
        <v>45329</v>
      </c>
      <c r="P14" s="134">
        <f t="shared" si="0"/>
        <v>45330</v>
      </c>
      <c r="Q14" s="134">
        <f t="shared" si="0"/>
        <v>45331</v>
      </c>
      <c r="R14" s="134">
        <f t="shared" si="0"/>
        <v>45332</v>
      </c>
      <c r="S14" s="134">
        <f t="shared" si="0"/>
        <v>45333</v>
      </c>
      <c r="T14" s="134">
        <f t="shared" si="0"/>
        <v>45334</v>
      </c>
      <c r="U14" s="134">
        <f t="shared" si="0"/>
        <v>45335</v>
      </c>
      <c r="V14" s="134">
        <f t="shared" si="0"/>
        <v>45336</v>
      </c>
      <c r="W14" s="134">
        <f t="shared" si="0"/>
        <v>45337</v>
      </c>
      <c r="X14" s="134" t="str">
        <f t="shared" si="0"/>
        <v/>
      </c>
      <c r="Y14" s="134" t="str">
        <f t="shared" si="0"/>
        <v/>
      </c>
      <c r="Z14" s="347" t="s">
        <v>61</v>
      </c>
      <c r="AA14" s="348"/>
      <c r="AB14" s="349"/>
    </row>
    <row r="15" spans="2:28" ht="42" customHeight="1" thickBot="1" x14ac:dyDescent="0.3">
      <c r="B15" s="328"/>
      <c r="C15" s="331"/>
      <c r="D15" s="337"/>
      <c r="E15" s="334"/>
      <c r="F15" s="60" t="s">
        <v>55</v>
      </c>
      <c r="G15" s="70"/>
      <c r="H15" s="70"/>
      <c r="I15" s="70"/>
      <c r="J15" s="70"/>
      <c r="K15" s="70"/>
      <c r="L15" s="70"/>
      <c r="M15" s="70" t="s">
        <v>39</v>
      </c>
      <c r="N15" s="70" t="s">
        <v>39</v>
      </c>
      <c r="O15" s="70" t="s">
        <v>39</v>
      </c>
      <c r="P15" s="70" t="s">
        <v>39</v>
      </c>
      <c r="Q15" s="70" t="s">
        <v>39</v>
      </c>
      <c r="R15" s="70" t="s">
        <v>39</v>
      </c>
      <c r="S15" s="70" t="s">
        <v>40</v>
      </c>
      <c r="T15" s="70" t="s">
        <v>39</v>
      </c>
      <c r="U15" s="70" t="s">
        <v>39</v>
      </c>
      <c r="V15" s="70" t="s">
        <v>39</v>
      </c>
      <c r="W15" s="70" t="s">
        <v>39</v>
      </c>
      <c r="X15" s="70"/>
      <c r="Y15" s="70"/>
      <c r="Z15" s="350"/>
      <c r="AA15" s="351"/>
      <c r="AB15" s="352"/>
    </row>
    <row r="16" spans="2:28" ht="47.25" customHeight="1" thickBot="1" x14ac:dyDescent="0.3">
      <c r="B16" s="329"/>
      <c r="C16" s="332"/>
      <c r="D16" s="338"/>
      <c r="E16" s="335"/>
      <c r="F16" s="69" t="s">
        <v>56</v>
      </c>
      <c r="G16" s="91" t="s">
        <v>60</v>
      </c>
      <c r="H16" s="91" t="s">
        <v>60</v>
      </c>
      <c r="I16" s="91" t="s">
        <v>60</v>
      </c>
      <c r="J16" s="91" t="s">
        <v>60</v>
      </c>
      <c r="K16" s="91" t="s">
        <v>60</v>
      </c>
      <c r="L16" s="91" t="s">
        <v>60</v>
      </c>
      <c r="M16" s="91" t="s">
        <v>60</v>
      </c>
      <c r="N16" s="91" t="s">
        <v>60</v>
      </c>
      <c r="O16" s="91" t="s">
        <v>60</v>
      </c>
      <c r="P16" s="91" t="s">
        <v>60</v>
      </c>
      <c r="Q16" s="91" t="s">
        <v>60</v>
      </c>
      <c r="R16" s="91" t="s">
        <v>60</v>
      </c>
      <c r="S16" s="91" t="s">
        <v>60</v>
      </c>
      <c r="T16" s="91" t="s">
        <v>60</v>
      </c>
      <c r="U16" s="91" t="s">
        <v>60</v>
      </c>
      <c r="V16" s="91" t="s">
        <v>60</v>
      </c>
      <c r="W16" s="91" t="s">
        <v>60</v>
      </c>
      <c r="X16" s="91" t="s">
        <v>60</v>
      </c>
      <c r="Y16" s="91" t="s">
        <v>60</v>
      </c>
      <c r="Z16" s="26" t="s">
        <v>2</v>
      </c>
      <c r="AA16" s="27" t="s">
        <v>1</v>
      </c>
      <c r="AB16" s="28"/>
    </row>
    <row r="17" spans="2:28" ht="47.25" customHeight="1" x14ac:dyDescent="0.25">
      <c r="B17" s="314"/>
      <c r="C17" s="315"/>
      <c r="D17" s="315"/>
      <c r="E17" s="136"/>
      <c r="F17" s="68" t="s">
        <v>45</v>
      </c>
      <c r="G17" s="58">
        <f>IF('Es. IMPOSTA TURNI PADEL '!B2&gt;0,'Es. IMPOSTA TURNI PADEL '!B2,0)</f>
        <v>0</v>
      </c>
      <c r="H17" s="58">
        <f>IF('Es. IMPOSTA TURNI PADEL '!C2&gt;0,'Es. IMPOSTA TURNI PADEL '!C2,0)</f>
        <v>0</v>
      </c>
      <c r="I17" s="58">
        <f>IF('Es. IMPOSTA TURNI PADEL '!D2&gt;0,'Es. IMPOSTA TURNI PADEL '!D2,0)</f>
        <v>0</v>
      </c>
      <c r="J17" s="58">
        <f>IF('Es. IMPOSTA TURNI PADEL '!E2&gt;0,'Es. IMPOSTA TURNI PADEL '!E2,0)</f>
        <v>0</v>
      </c>
      <c r="K17" s="58">
        <f>IF('Es. IMPOSTA TURNI PADEL '!F2&gt;0,'Es. IMPOSTA TURNI PADEL '!F2,0)</f>
        <v>0</v>
      </c>
      <c r="L17" s="58">
        <f>IF('Es. IMPOSTA TURNI PADEL '!G2&gt;0,'Es. IMPOSTA TURNI PADEL '!G2,0)</f>
        <v>0</v>
      </c>
      <c r="M17" s="58">
        <f>IF('Es. IMPOSTA TURNI PADEL '!H2&gt;0,'Es. IMPOSTA TURNI PADEL '!H2,0)</f>
        <v>6</v>
      </c>
      <c r="N17" s="58">
        <f>IF('Es. IMPOSTA TURNI PADEL '!I2&gt;0,'Es. IMPOSTA TURNI PADEL '!I2,0)</f>
        <v>6</v>
      </c>
      <c r="O17" s="58">
        <f>IF('Es. IMPOSTA TURNI PADEL '!J2&gt;0,'Es. IMPOSTA TURNI PADEL '!J2,0)</f>
        <v>6</v>
      </c>
      <c r="P17" s="58">
        <f>IF('Es. IMPOSTA TURNI PADEL '!K2&gt;0,'Es. IMPOSTA TURNI PADEL '!K2,0)</f>
        <v>11</v>
      </c>
      <c r="Q17" s="58">
        <f>IF('Es. IMPOSTA TURNI PADEL '!L2&gt;0,'Es. IMPOSTA TURNI PADEL '!L2,0)</f>
        <v>14</v>
      </c>
      <c r="R17" s="58">
        <f>IF('Es. IMPOSTA TURNI PADEL '!M2&gt;0,'Es. IMPOSTA TURNI PADEL '!M2,0)</f>
        <v>18</v>
      </c>
      <c r="S17" s="58">
        <f>IF('Es. IMPOSTA TURNI PADEL '!N2&gt;0,'Es. IMPOSTA TURNI PADEL '!N2,0)</f>
        <v>19</v>
      </c>
      <c r="T17" s="58">
        <f>IF('Es. IMPOSTA TURNI PADEL '!O2&gt;0,'Es. IMPOSTA TURNI PADEL '!O2,0)</f>
        <v>15</v>
      </c>
      <c r="U17" s="58">
        <f>IF('Es. IMPOSTA TURNI PADEL '!P2&gt;0,'Es. IMPOSTA TURNI PADEL '!P2,0)</f>
        <v>16</v>
      </c>
      <c r="V17" s="58">
        <f>IF('Es. IMPOSTA TURNI PADEL '!Q2&gt;0,'Es. IMPOSTA TURNI PADEL '!Q2,0)</f>
        <v>8</v>
      </c>
      <c r="W17" s="58">
        <f>IF('Es. IMPOSTA TURNI PADEL '!R2&gt;0,'Es. IMPOSTA TURNI PADEL '!R2,0)</f>
        <v>3</v>
      </c>
      <c r="X17" s="58">
        <f>IF('Es. IMPOSTA TURNI PADEL '!S2&gt;0,'Es. IMPOSTA TURNI PADEL '!S2,0)</f>
        <v>0</v>
      </c>
      <c r="Y17" s="58">
        <f>IF('Es. IMPOSTA TURNI PADEL '!T2&gt;0,'Es. IMPOSTA TURNI PADEL '!T2,0)</f>
        <v>0</v>
      </c>
      <c r="Z17" s="100"/>
      <c r="AA17" s="97"/>
      <c r="AB17" s="101"/>
    </row>
    <row r="18" spans="2:28" ht="64.5" customHeight="1" x14ac:dyDescent="0.35">
      <c r="B18" s="41" t="s">
        <v>10</v>
      </c>
      <c r="C18" s="6"/>
      <c r="D18" s="6"/>
      <c r="E18" s="7"/>
      <c r="F18" s="7"/>
      <c r="G18" s="8"/>
      <c r="H18" s="8"/>
      <c r="I18" s="8"/>
      <c r="J18" s="9"/>
      <c r="K18" s="9"/>
      <c r="L18" s="9"/>
      <c r="M18" s="8" t="s">
        <v>68</v>
      </c>
      <c r="N18" s="8" t="s">
        <v>69</v>
      </c>
      <c r="O18" s="8" t="s">
        <v>70</v>
      </c>
      <c r="P18" s="9" t="s">
        <v>7</v>
      </c>
      <c r="Q18" s="9" t="s">
        <v>8</v>
      </c>
      <c r="R18" s="9" t="s">
        <v>5</v>
      </c>
      <c r="S18" s="9" t="s">
        <v>6</v>
      </c>
      <c r="T18" s="9" t="s">
        <v>13</v>
      </c>
      <c r="U18" s="9" t="s">
        <v>11</v>
      </c>
      <c r="V18" s="9" t="s">
        <v>12</v>
      </c>
      <c r="W18" s="10" t="s">
        <v>9</v>
      </c>
      <c r="X18" s="35"/>
      <c r="Y18" s="36"/>
      <c r="Z18" s="102"/>
      <c r="AA18" s="48"/>
      <c r="AB18" s="45"/>
    </row>
    <row r="19" spans="2:28" s="3" customFormat="1" ht="32.25" customHeight="1" thickBot="1" x14ac:dyDescent="0.3">
      <c r="B19" s="11"/>
      <c r="C19" s="12">
        <v>71</v>
      </c>
      <c r="D19" s="137">
        <f>IF(C19&gt;0,C19-Z19-1,0)</f>
        <v>0</v>
      </c>
      <c r="E19" s="13">
        <v>0</v>
      </c>
      <c r="F19" s="23">
        <f>E19/C19</f>
        <v>0</v>
      </c>
      <c r="G19" s="14"/>
      <c r="H19" s="14"/>
      <c r="I19" s="14"/>
      <c r="J19" s="14"/>
      <c r="K19" s="14"/>
      <c r="L19" s="14"/>
      <c r="M19" s="14">
        <v>6</v>
      </c>
      <c r="N19" s="14">
        <v>6</v>
      </c>
      <c r="O19" s="14">
        <v>6</v>
      </c>
      <c r="P19" s="14">
        <v>7</v>
      </c>
      <c r="Q19" s="14">
        <v>10</v>
      </c>
      <c r="R19" s="14">
        <v>10</v>
      </c>
      <c r="S19" s="14">
        <v>10</v>
      </c>
      <c r="T19" s="14">
        <v>8</v>
      </c>
      <c r="U19" s="14">
        <v>4</v>
      </c>
      <c r="V19" s="14">
        <v>2</v>
      </c>
      <c r="W19" s="15">
        <v>1</v>
      </c>
      <c r="X19" s="14"/>
      <c r="Y19" s="15"/>
      <c r="Z19" s="103">
        <f>SUM(G19:Y19)</f>
        <v>70</v>
      </c>
      <c r="AA19" s="16"/>
      <c r="AB19" s="43">
        <f>AA19/Z19</f>
        <v>0</v>
      </c>
    </row>
    <row r="20" spans="2:28" ht="64.5" customHeight="1" thickTop="1" x14ac:dyDescent="0.35">
      <c r="B20" s="110" t="s">
        <v>72</v>
      </c>
      <c r="C20" s="6"/>
      <c r="D20" s="6"/>
      <c r="E20" s="7"/>
      <c r="F20" s="7"/>
      <c r="G20" s="8"/>
      <c r="H20" s="8"/>
      <c r="I20" s="8"/>
      <c r="J20" s="35"/>
      <c r="K20" s="35"/>
      <c r="L20" s="35"/>
      <c r="M20" s="8"/>
      <c r="N20" s="8"/>
      <c r="O20" s="8"/>
      <c r="P20" s="35"/>
      <c r="Q20" s="35"/>
      <c r="R20" s="35"/>
      <c r="S20" s="35"/>
      <c r="T20" s="9" t="s">
        <v>11</v>
      </c>
      <c r="U20" s="9" t="s">
        <v>12</v>
      </c>
      <c r="V20" s="10" t="s">
        <v>9</v>
      </c>
      <c r="W20" s="36"/>
      <c r="X20" s="35"/>
      <c r="Y20" s="36"/>
      <c r="Z20" s="102"/>
      <c r="AA20" s="48"/>
      <c r="AB20" s="45"/>
    </row>
    <row r="21" spans="2:28" s="3" customFormat="1" ht="32.25" customHeight="1" thickBot="1" x14ac:dyDescent="0.3">
      <c r="B21" s="11"/>
      <c r="C21" s="12">
        <v>6</v>
      </c>
      <c r="D21" s="137">
        <f>IF(C21&gt;0,C21-Z21-1,0)</f>
        <v>0</v>
      </c>
      <c r="E21" s="13">
        <v>0</v>
      </c>
      <c r="F21" s="23">
        <f>E21/C21</f>
        <v>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>
        <v>2</v>
      </c>
      <c r="U21" s="14">
        <v>2</v>
      </c>
      <c r="V21" s="14">
        <v>1</v>
      </c>
      <c r="W21" s="15"/>
      <c r="X21" s="14"/>
      <c r="Y21" s="15"/>
      <c r="Z21" s="103">
        <f>SUM(G21:Y21)</f>
        <v>5</v>
      </c>
      <c r="AA21" s="16"/>
      <c r="AB21" s="43">
        <f>AA21/Z21</f>
        <v>0</v>
      </c>
    </row>
    <row r="22" spans="2:28" ht="64.5" hidden="1" customHeight="1" thickTop="1" x14ac:dyDescent="0.35">
      <c r="B22" s="110" t="s">
        <v>62</v>
      </c>
      <c r="C22" s="6"/>
      <c r="D22" s="6"/>
      <c r="E22" s="7"/>
      <c r="F22" s="7"/>
      <c r="G22" s="8"/>
      <c r="H22" s="8"/>
      <c r="I22" s="8"/>
      <c r="J22" s="35"/>
      <c r="K22" s="35"/>
      <c r="L22" s="35"/>
      <c r="M22" s="8"/>
      <c r="N22" s="8"/>
      <c r="O22" s="8"/>
      <c r="P22" s="35"/>
      <c r="Q22" s="35"/>
      <c r="R22" s="35"/>
      <c r="S22" s="35"/>
      <c r="T22" s="35"/>
      <c r="U22" s="35"/>
      <c r="V22" s="35"/>
      <c r="W22" s="36"/>
      <c r="X22" s="35"/>
      <c r="Y22" s="36"/>
      <c r="Z22" s="102"/>
      <c r="AA22" s="48"/>
      <c r="AB22" s="45"/>
    </row>
    <row r="23" spans="2:28" s="3" customFormat="1" ht="32.25" hidden="1" customHeight="1" thickBot="1" x14ac:dyDescent="0.3">
      <c r="B23" s="11"/>
      <c r="C23" s="12">
        <v>0</v>
      </c>
      <c r="D23" s="137">
        <f>IF(C23&gt;0,C23-Z23-1,0)</f>
        <v>0</v>
      </c>
      <c r="E23" s="13">
        <v>0</v>
      </c>
      <c r="F23" s="23" t="e">
        <f>E23/C23</f>
        <v>#DIV/0!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  <c r="X23" s="14"/>
      <c r="Y23" s="15"/>
      <c r="Z23" s="103">
        <f>SUM(G23:Y23)</f>
        <v>0</v>
      </c>
      <c r="AA23" s="16"/>
      <c r="AB23" s="43" t="e">
        <f>AA23/Z23</f>
        <v>#DIV/0!</v>
      </c>
    </row>
    <row r="24" spans="2:28" ht="64.5" customHeight="1" thickTop="1" x14ac:dyDescent="0.4">
      <c r="B24" s="21" t="s">
        <v>64</v>
      </c>
      <c r="C24" s="18"/>
      <c r="D24" s="18"/>
      <c r="E24" s="7"/>
      <c r="F24" s="7"/>
      <c r="G24" s="31"/>
      <c r="H24" s="30"/>
      <c r="I24" s="31"/>
      <c r="J24" s="31"/>
      <c r="K24" s="30"/>
      <c r="L24" s="31"/>
      <c r="M24" s="31"/>
      <c r="N24" s="30"/>
      <c r="O24" s="31"/>
      <c r="P24" s="31" t="s">
        <v>71</v>
      </c>
      <c r="Q24" s="30" t="s">
        <v>14</v>
      </c>
      <c r="R24" s="31"/>
      <c r="S24" s="31" t="s">
        <v>6</v>
      </c>
      <c r="T24" s="31" t="s">
        <v>16</v>
      </c>
      <c r="U24" s="31" t="s">
        <v>11</v>
      </c>
      <c r="V24" s="31" t="s">
        <v>12</v>
      </c>
      <c r="W24" s="31" t="s">
        <v>9</v>
      </c>
      <c r="X24" s="31"/>
      <c r="Y24" s="99"/>
      <c r="Z24" s="104"/>
      <c r="AA24" s="16"/>
      <c r="AB24" s="44"/>
    </row>
    <row r="25" spans="2:28" s="3" customFormat="1" ht="32.25" customHeight="1" thickBot="1" x14ac:dyDescent="0.3">
      <c r="B25" s="19"/>
      <c r="C25" s="22">
        <v>30</v>
      </c>
      <c r="D25" s="138">
        <f>IF(C25&gt;0,C25-Z25-1,0)</f>
        <v>0</v>
      </c>
      <c r="E25" s="17">
        <v>0</v>
      </c>
      <c r="F25" s="23">
        <f>E25/C25</f>
        <v>0</v>
      </c>
      <c r="G25" s="14"/>
      <c r="H25" s="14"/>
      <c r="I25" s="14"/>
      <c r="J25" s="14"/>
      <c r="K25" s="14"/>
      <c r="L25" s="14"/>
      <c r="M25" s="14"/>
      <c r="N25" s="14"/>
      <c r="O25" s="14"/>
      <c r="P25" s="14">
        <v>4</v>
      </c>
      <c r="Q25" s="14">
        <v>4</v>
      </c>
      <c r="R25" s="14">
        <v>4</v>
      </c>
      <c r="S25" s="14">
        <v>5</v>
      </c>
      <c r="T25" s="14">
        <v>5</v>
      </c>
      <c r="U25" s="14">
        <v>4</v>
      </c>
      <c r="V25" s="14">
        <v>2</v>
      </c>
      <c r="W25" s="14">
        <v>1</v>
      </c>
      <c r="X25" s="14"/>
      <c r="Y25" s="15"/>
      <c r="Z25" s="103">
        <f>SUM(G25:Y25)</f>
        <v>29</v>
      </c>
      <c r="AA25" s="16"/>
      <c r="AB25" s="43">
        <f>AA25/Z25</f>
        <v>0</v>
      </c>
    </row>
    <row r="26" spans="2:28" ht="64.5" customHeight="1" thickTop="1" x14ac:dyDescent="0.35">
      <c r="B26" s="111" t="s">
        <v>72</v>
      </c>
      <c r="C26" s="18"/>
      <c r="D26" s="18"/>
      <c r="E26" s="7"/>
      <c r="F26" s="7"/>
      <c r="G26" s="8"/>
      <c r="H26" s="8"/>
      <c r="I26" s="8"/>
      <c r="J26" s="35"/>
      <c r="K26" s="35"/>
      <c r="L26" s="35"/>
      <c r="M26" s="8"/>
      <c r="N26" s="8"/>
      <c r="O26" s="8"/>
      <c r="P26" s="35"/>
      <c r="Q26" s="35"/>
      <c r="R26" s="35"/>
      <c r="S26" s="35"/>
      <c r="T26" s="35"/>
      <c r="U26" s="31" t="s">
        <v>12</v>
      </c>
      <c r="V26" s="31" t="s">
        <v>9</v>
      </c>
      <c r="W26" s="36"/>
      <c r="X26" s="35"/>
      <c r="Y26" s="36"/>
      <c r="Z26" s="102"/>
      <c r="AA26" s="48"/>
      <c r="AB26" s="45"/>
    </row>
    <row r="27" spans="2:28" s="3" customFormat="1" ht="32.25" customHeight="1" thickBot="1" x14ac:dyDescent="0.3">
      <c r="B27" s="19"/>
      <c r="C27" s="20">
        <v>4</v>
      </c>
      <c r="D27" s="139">
        <f>IF(C27&gt;0,C27-Z27-1,0)</f>
        <v>0</v>
      </c>
      <c r="E27" s="13">
        <v>0</v>
      </c>
      <c r="F27" s="23">
        <f>E27/C27</f>
        <v>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>
        <v>2</v>
      </c>
      <c r="V27" s="14">
        <v>1</v>
      </c>
      <c r="W27" s="15"/>
      <c r="X27" s="14"/>
      <c r="Y27" s="15"/>
      <c r="Z27" s="103">
        <f>SUM(G27:Y27)</f>
        <v>3</v>
      </c>
      <c r="AA27" s="16"/>
      <c r="AB27" s="43">
        <f>AA27/Z27</f>
        <v>0</v>
      </c>
    </row>
    <row r="28" spans="2:28" ht="64.5" hidden="1" customHeight="1" thickTop="1" x14ac:dyDescent="0.35">
      <c r="B28" s="111" t="s">
        <v>62</v>
      </c>
      <c r="C28" s="18"/>
      <c r="D28" s="18"/>
      <c r="E28" s="7"/>
      <c r="F28" s="7"/>
      <c r="G28" s="8"/>
      <c r="H28" s="8"/>
      <c r="I28" s="8"/>
      <c r="J28" s="35"/>
      <c r="K28" s="35"/>
      <c r="L28" s="35"/>
      <c r="M28" s="8"/>
      <c r="N28" s="8"/>
      <c r="O28" s="8"/>
      <c r="P28" s="35"/>
      <c r="Q28" s="35"/>
      <c r="R28" s="35"/>
      <c r="S28" s="35"/>
      <c r="T28" s="35"/>
      <c r="U28" s="35"/>
      <c r="V28" s="35"/>
      <c r="W28" s="36"/>
      <c r="X28" s="35"/>
      <c r="Y28" s="36"/>
      <c r="Z28" s="102"/>
      <c r="AA28" s="48"/>
      <c r="AB28" s="45"/>
    </row>
    <row r="29" spans="2:28" s="3" customFormat="1" ht="32.25" hidden="1" customHeight="1" thickBot="1" x14ac:dyDescent="0.3">
      <c r="B29" s="19"/>
      <c r="C29" s="20">
        <v>0</v>
      </c>
      <c r="D29" s="139">
        <f>IF(C29&gt;0,C29-Z29-1,0)</f>
        <v>0</v>
      </c>
      <c r="E29" s="13">
        <v>0</v>
      </c>
      <c r="F29" s="23" t="e">
        <f>E29/C29</f>
        <v>#DIV/0!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5"/>
      <c r="X29" s="14"/>
      <c r="Y29" s="15"/>
      <c r="Z29" s="103">
        <f>SUM(G29:Y29)</f>
        <v>0</v>
      </c>
      <c r="AA29" s="16"/>
      <c r="AB29" s="43" t="e">
        <f>AA29/Z29</f>
        <v>#DIV/0!</v>
      </c>
    </row>
    <row r="30" spans="2:28" ht="64.5" customHeight="1" thickTop="1" x14ac:dyDescent="0.4">
      <c r="B30" s="114" t="s">
        <v>65</v>
      </c>
      <c r="C30" s="115"/>
      <c r="D30" s="115"/>
      <c r="E30" s="7"/>
      <c r="F30" s="7"/>
      <c r="G30" s="30"/>
      <c r="H30" s="31"/>
      <c r="I30" s="30"/>
      <c r="J30" s="31"/>
      <c r="K30" s="30"/>
      <c r="L30" s="120"/>
      <c r="M30" s="30"/>
      <c r="N30" s="31"/>
      <c r="O30" s="30"/>
      <c r="P30" s="31"/>
      <c r="Q30" s="30"/>
      <c r="R30" s="120" t="s">
        <v>13</v>
      </c>
      <c r="S30" s="31"/>
      <c r="T30" s="120"/>
      <c r="U30" s="120" t="s">
        <v>11</v>
      </c>
      <c r="V30" s="120" t="s">
        <v>12</v>
      </c>
      <c r="W30" s="120" t="s">
        <v>9</v>
      </c>
      <c r="X30" s="31"/>
      <c r="Y30" s="99"/>
      <c r="Z30" s="104"/>
      <c r="AA30" s="16"/>
      <c r="AB30" s="44"/>
    </row>
    <row r="31" spans="2:28" s="3" customFormat="1" ht="32.25" customHeight="1" thickBot="1" x14ac:dyDescent="0.3">
      <c r="B31" s="116"/>
      <c r="C31" s="117">
        <v>16</v>
      </c>
      <c r="D31" s="140">
        <f>IF(C31&gt;0,C31-Z31-1,0)</f>
        <v>0</v>
      </c>
      <c r="E31" s="17">
        <v>0</v>
      </c>
      <c r="F31" s="23">
        <f>E31/C31</f>
        <v>0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>
        <v>4</v>
      </c>
      <c r="S31" s="14">
        <v>4</v>
      </c>
      <c r="T31" s="14"/>
      <c r="U31" s="14">
        <v>4</v>
      </c>
      <c r="V31" s="14">
        <v>2</v>
      </c>
      <c r="W31" s="14">
        <v>1</v>
      </c>
      <c r="X31" s="14"/>
      <c r="Y31" s="15"/>
      <c r="Z31" s="103">
        <f>SUM(G31:Y31)</f>
        <v>15</v>
      </c>
      <c r="AA31" s="16"/>
      <c r="AB31" s="43">
        <f>AA31/Z31</f>
        <v>0</v>
      </c>
    </row>
    <row r="32" spans="2:28" ht="64.5" hidden="1" customHeight="1" thickTop="1" x14ac:dyDescent="0.35">
      <c r="B32" s="118" t="s">
        <v>62</v>
      </c>
      <c r="C32" s="115"/>
      <c r="D32" s="115"/>
      <c r="E32" s="7"/>
      <c r="F32" s="7"/>
      <c r="G32" s="8"/>
      <c r="H32" s="8"/>
      <c r="I32" s="8"/>
      <c r="J32" s="35"/>
      <c r="K32" s="35"/>
      <c r="L32" s="35"/>
      <c r="M32" s="8"/>
      <c r="N32" s="8"/>
      <c r="O32" s="8"/>
      <c r="P32" s="35"/>
      <c r="Q32" s="35"/>
      <c r="R32" s="35"/>
      <c r="S32" s="35"/>
      <c r="T32" s="35"/>
      <c r="U32" s="35"/>
      <c r="V32" s="35"/>
      <c r="W32" s="36"/>
      <c r="X32" s="35"/>
      <c r="Y32" s="36"/>
      <c r="Z32" s="102"/>
      <c r="AA32" s="48"/>
      <c r="AB32" s="45"/>
    </row>
    <row r="33" spans="2:28" s="3" customFormat="1" ht="32.25" hidden="1" customHeight="1" thickBot="1" x14ac:dyDescent="0.3">
      <c r="B33" s="116"/>
      <c r="C33" s="119">
        <v>0</v>
      </c>
      <c r="D33" s="141">
        <f>IF(C33&gt;0,C33-Z33-1,0)</f>
        <v>0</v>
      </c>
      <c r="E33" s="13">
        <v>0</v>
      </c>
      <c r="F33" s="23" t="e">
        <f>E33/C33</f>
        <v>#DIV/0!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5"/>
      <c r="X33" s="14"/>
      <c r="Y33" s="15"/>
      <c r="Z33" s="103">
        <f>SUM(G33:Y33)</f>
        <v>0</v>
      </c>
      <c r="AA33" s="16"/>
      <c r="AB33" s="43" t="e">
        <f>AA33/Z33</f>
        <v>#DIV/0!</v>
      </c>
    </row>
    <row r="34" spans="2:28" ht="64.5" hidden="1" customHeight="1" thickTop="1" x14ac:dyDescent="0.35">
      <c r="B34" s="118" t="s">
        <v>62</v>
      </c>
      <c r="C34" s="115"/>
      <c r="D34" s="115"/>
      <c r="E34" s="7"/>
      <c r="F34" s="7"/>
      <c r="G34" s="8"/>
      <c r="H34" s="8"/>
      <c r="I34" s="8"/>
      <c r="J34" s="35"/>
      <c r="K34" s="35"/>
      <c r="L34" s="35"/>
      <c r="M34" s="8"/>
      <c r="N34" s="8"/>
      <c r="O34" s="8"/>
      <c r="P34" s="35"/>
      <c r="Q34" s="35"/>
      <c r="R34" s="35"/>
      <c r="S34" s="35"/>
      <c r="T34" s="35"/>
      <c r="U34" s="35"/>
      <c r="V34" s="35"/>
      <c r="W34" s="36"/>
      <c r="X34" s="35"/>
      <c r="Y34" s="36"/>
      <c r="Z34" s="102"/>
      <c r="AA34" s="48"/>
      <c r="AB34" s="45"/>
    </row>
    <row r="35" spans="2:28" s="3" customFormat="1" ht="32.25" hidden="1" customHeight="1" thickBot="1" x14ac:dyDescent="0.3">
      <c r="B35" s="116"/>
      <c r="C35" s="119">
        <v>0</v>
      </c>
      <c r="D35" s="141">
        <f>IF(C35&gt;0,C35-Z35-1,0)</f>
        <v>0</v>
      </c>
      <c r="E35" s="13">
        <v>0</v>
      </c>
      <c r="F35" s="23" t="e">
        <f>E35/C35</f>
        <v>#DIV/0!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5"/>
      <c r="X35" s="14"/>
      <c r="Y35" s="15"/>
      <c r="Z35" s="103">
        <f>SUM(G35:Y35)</f>
        <v>0</v>
      </c>
      <c r="AA35" s="16"/>
      <c r="AB35" s="43" t="e">
        <f>AA35/Z35</f>
        <v>#DIV/0!</v>
      </c>
    </row>
    <row r="36" spans="2:28" s="3" customFormat="1" ht="57" customHeight="1" thickTop="1" thickBot="1" x14ac:dyDescent="0.4">
      <c r="B36" s="29" t="s">
        <v>3</v>
      </c>
      <c r="C36" s="24">
        <f>SUM(C19:C35)</f>
        <v>127</v>
      </c>
      <c r="D36" s="24">
        <f>SUM(D18:D35)</f>
        <v>0</v>
      </c>
      <c r="E36" s="32">
        <f>SUM(E19,E25)</f>
        <v>0</v>
      </c>
      <c r="F36" s="42">
        <f>E36/C36</f>
        <v>0</v>
      </c>
      <c r="G36" s="86"/>
      <c r="H36" s="86"/>
      <c r="I36" s="86"/>
      <c r="J36" s="87"/>
      <c r="K36" s="86"/>
      <c r="L36" s="87"/>
      <c r="M36" s="86"/>
      <c r="N36" s="86"/>
      <c r="O36" s="86"/>
      <c r="P36" s="87"/>
      <c r="Q36" s="86"/>
      <c r="R36" s="87"/>
      <c r="S36" s="86"/>
      <c r="T36" s="88"/>
      <c r="U36" s="89"/>
      <c r="V36" s="90"/>
      <c r="W36" s="87"/>
      <c r="X36" s="90"/>
      <c r="Y36" s="87"/>
      <c r="Z36" s="105"/>
      <c r="AA36" s="83"/>
      <c r="AB36" s="106"/>
    </row>
    <row r="37" spans="2:28" ht="42" customHeight="1" thickBot="1" x14ac:dyDescent="0.3">
      <c r="B37" s="316" t="s">
        <v>48</v>
      </c>
      <c r="C37" s="317"/>
      <c r="D37" s="317"/>
      <c r="E37" s="317"/>
      <c r="F37" s="318"/>
      <c r="G37" s="25">
        <f>SUM(G19,G21,G23,G25,G27,G29,G31,G33,G35)</f>
        <v>0</v>
      </c>
      <c r="H37" s="25">
        <f t="shared" ref="H37:Y37" si="1">SUM(H19,H21,H23,H25,H27,H29,H31,H33,H35)</f>
        <v>0</v>
      </c>
      <c r="I37" s="25">
        <f t="shared" si="1"/>
        <v>0</v>
      </c>
      <c r="J37" s="25">
        <f t="shared" si="1"/>
        <v>0</v>
      </c>
      <c r="K37" s="25">
        <f t="shared" si="1"/>
        <v>0</v>
      </c>
      <c r="L37" s="25">
        <f t="shared" si="1"/>
        <v>0</v>
      </c>
      <c r="M37" s="25">
        <f>SUM(M19,M21,M23,M25,M27,M29,M31,M33,M35)</f>
        <v>6</v>
      </c>
      <c r="N37" s="25">
        <f t="shared" ref="N37:R37" si="2">SUM(N19,N21,N23,N25,N27,N29,N31,N33,N35)</f>
        <v>6</v>
      </c>
      <c r="O37" s="25">
        <f t="shared" si="2"/>
        <v>6</v>
      </c>
      <c r="P37" s="25">
        <f t="shared" si="2"/>
        <v>11</v>
      </c>
      <c r="Q37" s="25">
        <f t="shared" si="2"/>
        <v>14</v>
      </c>
      <c r="R37" s="25">
        <f t="shared" si="2"/>
        <v>18</v>
      </c>
      <c r="S37" s="25">
        <f t="shared" si="1"/>
        <v>19</v>
      </c>
      <c r="T37" s="25">
        <f t="shared" si="1"/>
        <v>15</v>
      </c>
      <c r="U37" s="25">
        <f t="shared" si="1"/>
        <v>16</v>
      </c>
      <c r="V37" s="25">
        <f t="shared" si="1"/>
        <v>8</v>
      </c>
      <c r="W37" s="25">
        <f t="shared" si="1"/>
        <v>3</v>
      </c>
      <c r="X37" s="25">
        <f t="shared" si="1"/>
        <v>0</v>
      </c>
      <c r="Y37" s="25">
        <f t="shared" si="1"/>
        <v>0</v>
      </c>
      <c r="Z37" s="107">
        <f>SUM(G37:Y37)</f>
        <v>122</v>
      </c>
      <c r="AA37" s="108">
        <f>SUM(AA19,AA21,AA23,AA25,AA27,AA29,AA31,AA33,AA35)</f>
        <v>0</v>
      </c>
      <c r="AB37" s="109">
        <f>AA37/Z37</f>
        <v>0</v>
      </c>
    </row>
    <row r="38" spans="2:28" ht="30.75" customHeight="1" x14ac:dyDescent="0.35">
      <c r="B38" s="33"/>
      <c r="C38" s="33"/>
      <c r="D38" s="33"/>
      <c r="E38" s="33"/>
      <c r="F38" s="33"/>
      <c r="G38" s="33"/>
      <c r="H38" s="33"/>
      <c r="I38" s="33"/>
      <c r="K38" s="112"/>
      <c r="L38" s="112"/>
      <c r="M38" s="112" t="s">
        <v>15</v>
      </c>
      <c r="N38" s="124"/>
      <c r="O38" s="124"/>
      <c r="P38" s="124"/>
      <c r="Q38" s="112"/>
      <c r="R38" s="112"/>
      <c r="S38" s="321" t="s">
        <v>63</v>
      </c>
      <c r="T38" s="322"/>
      <c r="U38" s="323"/>
      <c r="V38" s="113"/>
      <c r="W38" s="47"/>
      <c r="X38" s="33"/>
    </row>
    <row r="39" spans="2:28" ht="29.25" customHeight="1" thickBot="1" x14ac:dyDescent="0.4">
      <c r="B39" s="37"/>
      <c r="C39" s="38"/>
      <c r="D39" s="38"/>
      <c r="E39" s="33"/>
      <c r="F39" s="33"/>
      <c r="G39" s="39"/>
      <c r="H39" s="39"/>
      <c r="I39" s="39"/>
      <c r="K39" s="39"/>
      <c r="L39" s="39"/>
      <c r="M39" s="39"/>
      <c r="N39" s="133"/>
      <c r="O39" s="133"/>
      <c r="P39" s="133"/>
      <c r="Q39" s="39"/>
      <c r="R39" s="39"/>
      <c r="S39" s="324"/>
      <c r="T39" s="325"/>
      <c r="U39" s="326"/>
      <c r="V39" s="34"/>
      <c r="W39" s="47"/>
      <c r="X39" s="33"/>
    </row>
    <row r="40" spans="2:28" ht="29.25" customHeight="1" x14ac:dyDescent="0.35">
      <c r="B40" s="46"/>
      <c r="C40" s="34"/>
      <c r="D40" s="34"/>
      <c r="E40" s="34"/>
      <c r="F40" s="34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40"/>
      <c r="T40" s="40"/>
      <c r="U40" s="40"/>
      <c r="V40" s="34"/>
      <c r="W40" s="47"/>
      <c r="X40" s="33"/>
    </row>
    <row r="41" spans="2:28" x14ac:dyDescent="0.3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7"/>
      <c r="X41" s="33"/>
    </row>
  </sheetData>
  <sheetProtection sheet="1" objects="1" scenarios="1"/>
  <mergeCells count="14">
    <mergeCell ref="M2:V2"/>
    <mergeCell ref="M3:N3"/>
    <mergeCell ref="O5:Q5"/>
    <mergeCell ref="Z13:AB13"/>
    <mergeCell ref="Z14:AB15"/>
    <mergeCell ref="B17:D17"/>
    <mergeCell ref="B37:F37"/>
    <mergeCell ref="M10:W10"/>
    <mergeCell ref="M11:W11"/>
    <mergeCell ref="S38:U39"/>
    <mergeCell ref="B13:B16"/>
    <mergeCell ref="C13:C16"/>
    <mergeCell ref="E13:E16"/>
    <mergeCell ref="D13:D16"/>
  </mergeCells>
  <phoneticPr fontId="31" type="noConversion"/>
  <conditionalFormatting sqref="G15:Y15">
    <cfRule type="cellIs" dxfId="10" priority="11" operator="equal">
      <formula>"festivo"</formula>
    </cfRule>
  </conditionalFormatting>
  <conditionalFormatting sqref="G37:Y37">
    <cfRule type="cellIs" dxfId="9" priority="12" operator="notEqual">
      <formula>G$17</formula>
    </cfRule>
  </conditionalFormatting>
  <conditionalFormatting sqref="Z19 Z21 Z23">
    <cfRule type="cellIs" dxfId="8" priority="5" stopIfTrue="1" operator="lessThan">
      <formula>$C19-1</formula>
    </cfRule>
    <cfRule type="cellIs" dxfId="7" priority="6" stopIfTrue="1" operator="greaterThan">
      <formula>$C19-1</formula>
    </cfRule>
  </conditionalFormatting>
  <conditionalFormatting sqref="Z25 Z27 Z29">
    <cfRule type="cellIs" dxfId="6" priority="3" stopIfTrue="1" operator="lessThan">
      <formula>$C25-1</formula>
    </cfRule>
    <cfRule type="cellIs" dxfId="5" priority="4" stopIfTrue="1" operator="greaterThan">
      <formula>$C25-1</formula>
    </cfRule>
  </conditionalFormatting>
  <conditionalFormatting sqref="Z31 Z33 Z35">
    <cfRule type="cellIs" dxfId="4" priority="1" stopIfTrue="1" operator="lessThan">
      <formula>$C31-1</formula>
    </cfRule>
    <cfRule type="cellIs" dxfId="3" priority="2" stopIfTrue="1" operator="greaterThan">
      <formula>$C31-1</formula>
    </cfRule>
  </conditionalFormatting>
  <dataValidations count="8">
    <dataValidation type="list" allowBlank="1" showDropDown="1" showInputMessage="1" showErrorMessage="1" sqref="N5" xr:uid="{55F3431A-36D9-4144-B823-3464FC338846}">
      <formula1>MATCH_FORMAT</formula1>
    </dataValidation>
    <dataValidation type="list" allowBlank="1" showInputMessage="1" showErrorMessage="1" sqref="W3" xr:uid="{32E341DB-7A3B-48DC-B20C-8638D2C4A506}">
      <formula1>"all' aperto, al coperto"</formula1>
    </dataValidation>
    <dataValidation type="list" allowBlank="1" showInputMessage="1" showErrorMessage="1" sqref="S5" xr:uid="{B619021D-CC8B-464E-A6C0-A81DF595D35C}">
      <formula1>"1h, 1h15m,1h30m,2h"</formula1>
    </dataValidation>
    <dataValidation type="list" allowBlank="1" showInputMessage="1" showErrorMessage="1" sqref="O5" xr:uid="{E3EB057B-FC7C-497C-A297-47397580DAD0}">
      <formula1>MATCH_FORMAT</formula1>
    </dataValidation>
    <dataValidation type="list" allowBlank="1" showInputMessage="1" showErrorMessage="1" sqref="U3" xr:uid="{A6FC23FD-CAFC-47F3-AAD2-623F337A75D7}">
      <formula1>"cemento,erba artificiale"</formula1>
    </dataValidation>
    <dataValidation type="list" allowBlank="1" showInputMessage="1" showErrorMessage="1" sqref="W5:W6 U5:U6" xr:uid="{E74AD39C-3FB8-456B-9A6E-0459DB84D783}">
      <formula1>ORARI</formula1>
    </dataValidation>
    <dataValidation type="whole" allowBlank="1" showInputMessage="1" showErrorMessage="1" sqref="O3" xr:uid="{2147AA49-973F-4885-B833-AC4F8858EFC7}">
      <formula1>1</formula1>
      <formula2>11</formula2>
    </dataValidation>
    <dataValidation type="list" allowBlank="1" showInputMessage="1" showErrorMessage="1" sqref="G15:Y15" xr:uid="{D678EF1A-C08B-490C-B934-3482C774843A}">
      <formula1>"feriale,festivo"</formula1>
    </dataValidation>
  </dataValidations>
  <hyperlinks>
    <hyperlink ref="B25" r:id="rId1" display="Tab U09F" xr:uid="{943E5A32-910C-4C42-9518-20634B96A3E3}"/>
    <hyperlink ref="B31" r:id="rId2" display="Tab U09F" xr:uid="{DACFF9E0-D8FD-45FA-B01A-BE7D3240509B}"/>
    <hyperlink ref="G16" location="'Es. IMPOSTA TURNI PADEL '!B6" display="IMPOSTA" xr:uid="{7467DB11-2FD8-4485-8013-BC315458BACB}"/>
    <hyperlink ref="H16" location="'Es. IMPOSTA TURNI PADEL '!B6" display="IMPOSTA" xr:uid="{C5A6E992-6485-4B73-8A77-6C6F37D14FCC}"/>
    <hyperlink ref="I16" location="'Es. IMPOSTA TURNI PADEL '!B6" display="IMPOSTA" xr:uid="{03A3A167-B6FD-4562-AE5E-E057921A270C}"/>
    <hyperlink ref="J16" location="'Es. IMPOSTA TURNI PADEL '!B6" display="IMPOSTA" xr:uid="{2951BE2F-1949-4C9C-B403-F9DA7C0AC0A8}"/>
    <hyperlink ref="K16" location="'Es. IMPOSTA TURNI PADEL '!B6" display="IMPOSTA" xr:uid="{5F877A24-BA96-4857-8683-7EBA4CC754ED}"/>
    <hyperlink ref="L16" location="'Es. IMPOSTA TURNI PADEL '!B6" display="IMPOSTA" xr:uid="{A05072CA-AB94-44BF-A72A-11372D8DCC7D}"/>
    <hyperlink ref="S16" location="'Es. IMPOSTA TURNI PADEL '!B6" display="IMPOSTA" xr:uid="{98BB9F14-9610-447B-968C-A70359D427CF}"/>
    <hyperlink ref="T16" location="'Es. IMPOSTA TURNI PADEL '!B6" display="IMPOSTA" xr:uid="{28AF36F2-4B96-4CAD-B4DF-23F96C8D5104}"/>
    <hyperlink ref="U16" location="'Es. IMPOSTA TURNI PADEL '!B6" display="IMPOSTA" xr:uid="{8A5A57E0-87FE-4210-A9A1-EA0470FE5946}"/>
    <hyperlink ref="V16" location="'Es. IMPOSTA TURNI PADEL '!B6" display="IMPOSTA" xr:uid="{0DD5BE83-3823-4EB3-AB31-3F3CB1EC2743}"/>
    <hyperlink ref="W16" location="'Es. IMPOSTA TURNI PADEL '!B6" display="IMPOSTA" xr:uid="{F4D4525A-0534-4DED-AE47-777D9C1A3A25}"/>
    <hyperlink ref="X16" location="'Es. IMPOSTA TURNI PADEL '!B6" display="IMPOSTA" xr:uid="{8106EEAC-191A-4C52-B20F-5ADB14679EF4}"/>
    <hyperlink ref="Y16" location="'Es. IMPOSTA TURNI PADEL '!B6" display="IMPOSTA" xr:uid="{102DBD5A-DD28-4233-9465-1482ED5C67F7}"/>
    <hyperlink ref="M16" location="'Es. IMPOSTA TURNI PADEL '!B6" display="IMPOSTA" xr:uid="{AF040FC5-C618-4DA1-BFBF-0062D034D063}"/>
    <hyperlink ref="N16" location="'Es. IMPOSTA TURNI PADEL '!B6" display="IMPOSTA" xr:uid="{C351F480-AF2A-4E07-99F2-B61C6C4485CF}"/>
    <hyperlink ref="O16" location="'Es. IMPOSTA TURNI PADEL '!B6" display="IMPOSTA" xr:uid="{BA3F0B1F-E2EF-470F-B055-526B7EE9F984}"/>
    <hyperlink ref="P16" location="'Es. IMPOSTA TURNI PADEL '!B6" display="IMPOSTA" xr:uid="{8F9CF79B-EEC0-44B7-A743-11A25BAEA6AC}"/>
    <hyperlink ref="Q16" location="'Es. IMPOSTA TURNI PADEL '!B6" display="IMPOSTA" xr:uid="{7135A72F-AC64-4799-80C2-950C37EDFDF9}"/>
    <hyperlink ref="R16" location="'Es. IMPOSTA TURNI PADEL '!B6" display="IMPOSTA" xr:uid="{5FCE355C-2726-4984-BCBE-97881B83EB6F}"/>
  </hyperlinks>
  <pageMargins left="0.25" right="0.25" top="0.33" bottom="0.24" header="0.3" footer="0.3"/>
  <pageSetup paperSize="9" scale="4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6" name="Button 1">
              <controlPr defaultSize="0" print="0" autoFill="0" autoPict="0" macro="[0]!ADD_CONCLUSIONI_DM_PADEL">
                <anchor moveWithCells="1">
                  <from>
                    <xdr:col>2</xdr:col>
                    <xdr:colOff>175260</xdr:colOff>
                    <xdr:row>17</xdr:row>
                    <xdr:rowOff>99060</xdr:rowOff>
                  </from>
                  <to>
                    <xdr:col>2</xdr:col>
                    <xdr:colOff>998220</xdr:colOff>
                    <xdr:row>17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7" name="Button 2">
              <controlPr defaultSize="0" print="0" autoFill="0" autoPict="0" macro="[0]!TOGLI_CONCLUSIONI_DM_PADEL">
                <anchor moveWithCells="1">
                  <from>
                    <xdr:col>2</xdr:col>
                    <xdr:colOff>175260</xdr:colOff>
                    <xdr:row>17</xdr:row>
                    <xdr:rowOff>457200</xdr:rowOff>
                  </from>
                  <to>
                    <xdr:col>2</xdr:col>
                    <xdr:colOff>998220</xdr:colOff>
                    <xdr:row>17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8" name="Button 3">
              <controlPr defaultSize="0" print="0" autoFill="0" autoPict="0" macro="[0]!ADD_CONCLUSIONI_DF_PADEL">
                <anchor moveWithCells="1">
                  <from>
                    <xdr:col>2</xdr:col>
                    <xdr:colOff>175260</xdr:colOff>
                    <xdr:row>23</xdr:row>
                    <xdr:rowOff>99060</xdr:rowOff>
                  </from>
                  <to>
                    <xdr:col>2</xdr:col>
                    <xdr:colOff>998220</xdr:colOff>
                    <xdr:row>23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9" name="Button 4">
              <controlPr defaultSize="0" print="0" autoFill="0" autoPict="0" macro="[0]!TOGLI_CONCLUSIONI_DF_PADEL">
                <anchor moveWithCells="1">
                  <from>
                    <xdr:col>2</xdr:col>
                    <xdr:colOff>175260</xdr:colOff>
                    <xdr:row>23</xdr:row>
                    <xdr:rowOff>457200</xdr:rowOff>
                  </from>
                  <to>
                    <xdr:col>2</xdr:col>
                    <xdr:colOff>998220</xdr:colOff>
                    <xdr:row>23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10" name="Button 5">
              <controlPr defaultSize="0" print="0" autoFill="0" autoPict="0" macro="[0]!DATA_DA_PR_PADEL">
                <anchor moveWithCells="1" sizeWithCells="1">
                  <from>
                    <xdr:col>25</xdr:col>
                    <xdr:colOff>358140</xdr:colOff>
                    <xdr:row>13</xdr:row>
                    <xdr:rowOff>403860</xdr:rowOff>
                  </from>
                  <to>
                    <xdr:col>26</xdr:col>
                    <xdr:colOff>274320</xdr:colOff>
                    <xdr:row>14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11" name="Button 6">
              <controlPr defaultSize="0" print="0" autoFill="0" autoPict="0" macro="[0]!DATA_2GG_IN_PIU_PADEL">
                <anchor moveWithCells="1" sizeWithCells="1">
                  <from>
                    <xdr:col>26</xdr:col>
                    <xdr:colOff>754380</xdr:colOff>
                    <xdr:row>13</xdr:row>
                    <xdr:rowOff>388620</xdr:rowOff>
                  </from>
                  <to>
                    <xdr:col>27</xdr:col>
                    <xdr:colOff>800100</xdr:colOff>
                    <xdr:row>14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2" name="Button 7">
              <controlPr defaultSize="0" print="0" autoFill="0" autoPict="0" macro="[0]!ADD_CONCLUSIONI_DMX_PADEL">
                <anchor moveWithCells="1">
                  <from>
                    <xdr:col>2</xdr:col>
                    <xdr:colOff>175260</xdr:colOff>
                    <xdr:row>29</xdr:row>
                    <xdr:rowOff>99060</xdr:rowOff>
                  </from>
                  <to>
                    <xdr:col>2</xdr:col>
                    <xdr:colOff>998220</xdr:colOff>
                    <xdr:row>29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3" name="Button 8">
              <controlPr defaultSize="0" print="0" autoFill="0" autoPict="0" macro="[0]!TOGLI_CONCLUSIONI_DMX_PADEL">
                <anchor moveWithCells="1">
                  <from>
                    <xdr:col>2</xdr:col>
                    <xdr:colOff>175260</xdr:colOff>
                    <xdr:row>29</xdr:row>
                    <xdr:rowOff>457200</xdr:rowOff>
                  </from>
                  <to>
                    <xdr:col>2</xdr:col>
                    <xdr:colOff>998220</xdr:colOff>
                    <xdr:row>29</xdr:row>
                    <xdr:rowOff>746760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2833-4E6B-4A4D-9875-8F6B0B235868}">
  <sheetPr codeName="Foglio3">
    <tabColor rgb="FF92D050"/>
  </sheetPr>
  <dimension ref="A1:T23"/>
  <sheetViews>
    <sheetView workbookViewId="0">
      <selection activeCell="V14" sqref="V14"/>
    </sheetView>
  </sheetViews>
  <sheetFormatPr defaultColWidth="8.88671875" defaultRowHeight="14.4" x14ac:dyDescent="0.3"/>
  <cols>
    <col min="1" max="1" width="15.33203125" style="74" customWidth="1"/>
    <col min="2" max="7" width="8.88671875" style="75" hidden="1" customWidth="1"/>
    <col min="8" max="18" width="8.88671875" style="75"/>
    <col min="19" max="16384" width="8.88671875" style="52"/>
  </cols>
  <sheetData>
    <row r="1" spans="1:20" ht="32.1" customHeight="1" x14ac:dyDescent="0.3">
      <c r="A1" s="76" t="s">
        <v>58</v>
      </c>
      <c r="B1" s="77">
        <f>'Es. OPEN PADEL '!G37</f>
        <v>0</v>
      </c>
      <c r="C1" s="77">
        <f>'Es. OPEN PADEL '!H37</f>
        <v>0</v>
      </c>
      <c r="D1" s="77">
        <f>'Es. OPEN PADEL '!I37</f>
        <v>0</v>
      </c>
      <c r="E1" s="77">
        <f>'Es. OPEN PADEL '!J37</f>
        <v>0</v>
      </c>
      <c r="F1" s="77">
        <f>'Es. OPEN PADEL '!K37</f>
        <v>0</v>
      </c>
      <c r="G1" s="77">
        <f>'Es. OPEN PADEL '!L37</f>
        <v>0</v>
      </c>
      <c r="H1" s="77">
        <f>'Es. OPEN PADEL '!M37</f>
        <v>6</v>
      </c>
      <c r="I1" s="77">
        <f>'Es. OPEN PADEL '!N37</f>
        <v>6</v>
      </c>
      <c r="J1" s="77">
        <f>'Es. OPEN PADEL '!O37</f>
        <v>6</v>
      </c>
      <c r="K1" s="77">
        <f>'Es. OPEN PADEL '!P37</f>
        <v>11</v>
      </c>
      <c r="L1" s="77">
        <f>'Es. OPEN PADEL '!Q37</f>
        <v>14</v>
      </c>
      <c r="M1" s="77">
        <f>'Es. OPEN PADEL '!R37</f>
        <v>18</v>
      </c>
      <c r="N1" s="77">
        <f>'Es. OPEN PADEL '!S37</f>
        <v>19</v>
      </c>
      <c r="O1" s="77">
        <f>'Es. OPEN PADEL '!T37</f>
        <v>15</v>
      </c>
      <c r="P1" s="77">
        <f>'Es. OPEN PADEL '!U37</f>
        <v>16</v>
      </c>
      <c r="Q1" s="77">
        <f>'Es. OPEN PADEL '!V37</f>
        <v>8</v>
      </c>
      <c r="R1" s="77">
        <f>'Es. OPEN PADEL '!W37</f>
        <v>3</v>
      </c>
      <c r="S1" s="77">
        <f>'Es. OPEN PADEL '!X37</f>
        <v>0</v>
      </c>
      <c r="T1" s="77">
        <f>'Es. OPEN PADEL '!Y37</f>
        <v>0</v>
      </c>
    </row>
    <row r="2" spans="1:20" ht="15.6" x14ac:dyDescent="0.3">
      <c r="A2" s="78" t="s">
        <v>57</v>
      </c>
      <c r="B2" s="79">
        <f t="shared" ref="B2:T2" si="0">SUM(B6:B20)</f>
        <v>0</v>
      </c>
      <c r="C2" s="79">
        <f t="shared" si="0"/>
        <v>0</v>
      </c>
      <c r="D2" s="79">
        <f t="shared" si="0"/>
        <v>0</v>
      </c>
      <c r="E2" s="79">
        <f t="shared" si="0"/>
        <v>0</v>
      </c>
      <c r="F2" s="79">
        <f t="shared" si="0"/>
        <v>0</v>
      </c>
      <c r="G2" s="79">
        <f t="shared" si="0"/>
        <v>0</v>
      </c>
      <c r="H2" s="79">
        <f t="shared" ref="H2:M2" si="1">SUM(H6:H20)</f>
        <v>6</v>
      </c>
      <c r="I2" s="79">
        <f t="shared" si="1"/>
        <v>6</v>
      </c>
      <c r="J2" s="79">
        <f t="shared" si="1"/>
        <v>6</v>
      </c>
      <c r="K2" s="79">
        <f t="shared" si="1"/>
        <v>11</v>
      </c>
      <c r="L2" s="79">
        <f t="shared" si="1"/>
        <v>14</v>
      </c>
      <c r="M2" s="79">
        <f t="shared" si="1"/>
        <v>18</v>
      </c>
      <c r="N2" s="79">
        <f t="shared" si="0"/>
        <v>19</v>
      </c>
      <c r="O2" s="79">
        <f t="shared" si="0"/>
        <v>15</v>
      </c>
      <c r="P2" s="79">
        <f t="shared" si="0"/>
        <v>16</v>
      </c>
      <c r="Q2" s="79">
        <f t="shared" si="0"/>
        <v>8</v>
      </c>
      <c r="R2" s="79">
        <f t="shared" si="0"/>
        <v>3</v>
      </c>
      <c r="S2" s="79">
        <f t="shared" si="0"/>
        <v>0</v>
      </c>
      <c r="T2" s="80">
        <f t="shared" si="0"/>
        <v>0</v>
      </c>
    </row>
    <row r="3" spans="1:20" ht="18.899999999999999" customHeight="1" x14ac:dyDescent="0.3">
      <c r="A3" s="81" t="s">
        <v>42</v>
      </c>
      <c r="B3" s="82" t="str">
        <f>'Es. OPEN PADEL '!G13</f>
        <v>gg/mm</v>
      </c>
      <c r="C3" s="82" t="str">
        <f>'Es. OPEN PADEL '!H13</f>
        <v>gg/mm</v>
      </c>
      <c r="D3" s="82" t="str">
        <f>'Es. OPEN PADEL '!I13</f>
        <v>gg/mm</v>
      </c>
      <c r="E3" s="82" t="str">
        <f>'Es. OPEN PADEL '!J13</f>
        <v>gg/mm</v>
      </c>
      <c r="F3" s="82" t="str">
        <f>'Es. OPEN PADEL '!K13</f>
        <v>gg/mm</v>
      </c>
      <c r="G3" s="82" t="str">
        <f>'Es. OPEN PADEL '!L13</f>
        <v>gg/mm</v>
      </c>
      <c r="H3" s="82">
        <f>'Es. OPEN PADEL '!M13</f>
        <v>45327</v>
      </c>
      <c r="I3" s="82">
        <f>'Es. OPEN PADEL '!N13</f>
        <v>45328</v>
      </c>
      <c r="J3" s="82">
        <f>'Es. OPEN PADEL '!O13</f>
        <v>45329</v>
      </c>
      <c r="K3" s="82">
        <f>'Es. OPEN PADEL '!P13</f>
        <v>45330</v>
      </c>
      <c r="L3" s="82">
        <f>'Es. OPEN PADEL '!Q13</f>
        <v>45331</v>
      </c>
      <c r="M3" s="82">
        <f>'Es. OPEN PADEL '!R13</f>
        <v>45332</v>
      </c>
      <c r="N3" s="82">
        <f>'Es. OPEN PADEL '!S13</f>
        <v>45333</v>
      </c>
      <c r="O3" s="82">
        <f>'Es. OPEN PADEL '!T13</f>
        <v>45334</v>
      </c>
      <c r="P3" s="82">
        <f>'Es. OPEN PADEL '!U13</f>
        <v>45335</v>
      </c>
      <c r="Q3" s="82">
        <f>'Es. OPEN PADEL '!V13</f>
        <v>45336</v>
      </c>
      <c r="R3" s="82">
        <f>'Es. OPEN PADEL '!W13</f>
        <v>45337</v>
      </c>
      <c r="S3" s="122" t="str">
        <f>'Es. OPEN PADEL '!X13</f>
        <v>gg/mm</v>
      </c>
      <c r="T3" s="122" t="str">
        <f>'Es. OPEN PADEL '!Y13</f>
        <v>gg/mm</v>
      </c>
    </row>
    <row r="4" spans="1:20" ht="18" customHeight="1" x14ac:dyDescent="0.3">
      <c r="A4" s="81" t="s">
        <v>43</v>
      </c>
      <c r="B4" s="135" t="str">
        <f>'Es. OPEN PADEL '!G14</f>
        <v/>
      </c>
      <c r="C4" s="135" t="str">
        <f>'Es. OPEN PADEL '!H14</f>
        <v/>
      </c>
      <c r="D4" s="135" t="str">
        <f>'Es. OPEN PADEL '!I14</f>
        <v/>
      </c>
      <c r="E4" s="135" t="str">
        <f>'Es. OPEN PADEL '!J14</f>
        <v/>
      </c>
      <c r="F4" s="135" t="str">
        <f>'Es. OPEN PADEL '!K14</f>
        <v/>
      </c>
      <c r="G4" s="135" t="str">
        <f>'Es. OPEN PADEL '!L14</f>
        <v/>
      </c>
      <c r="H4" s="135">
        <f>'Es. OPEN PADEL '!M14</f>
        <v>45327</v>
      </c>
      <c r="I4" s="135">
        <f>'Es. OPEN PADEL '!N14</f>
        <v>45328</v>
      </c>
      <c r="J4" s="135">
        <f>'Es. OPEN PADEL '!O14</f>
        <v>45329</v>
      </c>
      <c r="K4" s="135">
        <f>'Es. OPEN PADEL '!P14</f>
        <v>45330</v>
      </c>
      <c r="L4" s="135">
        <f>'Es. OPEN PADEL '!Q14</f>
        <v>45331</v>
      </c>
      <c r="M4" s="135">
        <f>'Es. OPEN PADEL '!R14</f>
        <v>45332</v>
      </c>
      <c r="N4" s="135">
        <f>'Es. OPEN PADEL '!S14</f>
        <v>45333</v>
      </c>
      <c r="O4" s="135">
        <f>'Es. OPEN PADEL '!T14</f>
        <v>45334</v>
      </c>
      <c r="P4" s="135">
        <f>'Es. OPEN PADEL '!U14</f>
        <v>45335</v>
      </c>
      <c r="Q4" s="135">
        <f>'Es. OPEN PADEL '!V14</f>
        <v>45336</v>
      </c>
      <c r="R4" s="135">
        <f>'Es. OPEN PADEL '!W14</f>
        <v>45337</v>
      </c>
      <c r="S4" s="135" t="str">
        <f>'Es. OPEN PADEL '!X14</f>
        <v/>
      </c>
      <c r="T4" s="135" t="str">
        <f>'Es. OPEN PADEL '!Y14</f>
        <v/>
      </c>
    </row>
    <row r="5" spans="1:20" ht="17.100000000000001" customHeight="1" thickBot="1" x14ac:dyDescent="0.35">
      <c r="A5" s="84" t="s">
        <v>44</v>
      </c>
      <c r="B5" s="85">
        <f>'Es. OPEN PADEL '!G15</f>
        <v>0</v>
      </c>
      <c r="C5" s="85">
        <f>'Es. OPEN PADEL '!H15</f>
        <v>0</v>
      </c>
      <c r="D5" s="85">
        <f>'Es. OPEN PADEL '!I15</f>
        <v>0</v>
      </c>
      <c r="E5" s="85">
        <f>'Es. OPEN PADEL '!J15</f>
        <v>0</v>
      </c>
      <c r="F5" s="85">
        <f>'Es. OPEN PADEL '!K15</f>
        <v>0</v>
      </c>
      <c r="G5" s="85">
        <f>'Es. OPEN PADEL '!L15</f>
        <v>0</v>
      </c>
      <c r="H5" s="85" t="str">
        <f>'Es. OPEN PADEL '!M15</f>
        <v>feriale</v>
      </c>
      <c r="I5" s="85" t="str">
        <f>'Es. OPEN PADEL '!N15</f>
        <v>feriale</v>
      </c>
      <c r="J5" s="85" t="str">
        <f>'Es. OPEN PADEL '!O15</f>
        <v>feriale</v>
      </c>
      <c r="K5" s="85" t="str">
        <f>'Es. OPEN PADEL '!P15</f>
        <v>feriale</v>
      </c>
      <c r="L5" s="85" t="str">
        <f>'Es. OPEN PADEL '!Q15</f>
        <v>feriale</v>
      </c>
      <c r="M5" s="85" t="str">
        <f>'Es. OPEN PADEL '!R15</f>
        <v>feriale</v>
      </c>
      <c r="N5" s="85" t="str">
        <f>'Es. OPEN PADEL '!S15</f>
        <v>festivo</v>
      </c>
      <c r="O5" s="85" t="str">
        <f>'Es. OPEN PADEL '!T15</f>
        <v>feriale</v>
      </c>
      <c r="P5" s="85" t="str">
        <f>'Es. OPEN PADEL '!U15</f>
        <v>feriale</v>
      </c>
      <c r="Q5" s="85" t="str">
        <f>'Es. OPEN PADEL '!V15</f>
        <v>feriale</v>
      </c>
      <c r="R5" s="85" t="str">
        <f>'Es. OPEN PADEL '!W15</f>
        <v>feriale</v>
      </c>
      <c r="S5" s="85">
        <f>'Es. OPEN PADEL '!X15</f>
        <v>0</v>
      </c>
      <c r="T5" s="95">
        <f>'Es. OPEN PADEL '!Y15</f>
        <v>0</v>
      </c>
    </row>
    <row r="6" spans="1:20" ht="15.6" x14ac:dyDescent="0.3">
      <c r="A6" s="71" t="s">
        <v>59</v>
      </c>
      <c r="B6" s="92"/>
      <c r="C6" s="92"/>
      <c r="D6" s="92"/>
      <c r="E6" s="92"/>
      <c r="F6" s="92"/>
      <c r="G6" s="92"/>
      <c r="H6" s="92">
        <v>2</v>
      </c>
      <c r="I6" s="92">
        <v>2</v>
      </c>
      <c r="J6" s="92">
        <v>2</v>
      </c>
      <c r="K6" s="92">
        <v>4</v>
      </c>
      <c r="L6" s="92">
        <v>5</v>
      </c>
      <c r="M6" s="92">
        <v>6</v>
      </c>
      <c r="N6" s="92">
        <v>7</v>
      </c>
      <c r="O6" s="92">
        <v>5</v>
      </c>
      <c r="P6" s="92">
        <v>6</v>
      </c>
      <c r="Q6" s="92">
        <v>3</v>
      </c>
      <c r="R6" s="92">
        <v>2</v>
      </c>
      <c r="S6" s="96"/>
      <c r="T6" s="96"/>
    </row>
    <row r="7" spans="1:20" ht="15.6" x14ac:dyDescent="0.3">
      <c r="A7" s="72" t="s">
        <v>59</v>
      </c>
      <c r="B7" s="93"/>
      <c r="C7" s="93"/>
      <c r="D7" s="93"/>
      <c r="E7" s="93"/>
      <c r="F7" s="93"/>
      <c r="G7" s="93"/>
      <c r="H7" s="93">
        <v>2</v>
      </c>
      <c r="I7" s="93">
        <v>2</v>
      </c>
      <c r="J7" s="93">
        <v>2</v>
      </c>
      <c r="K7" s="93">
        <v>4</v>
      </c>
      <c r="L7" s="93">
        <v>5</v>
      </c>
      <c r="M7" s="93">
        <v>6</v>
      </c>
      <c r="N7" s="93">
        <v>6</v>
      </c>
      <c r="O7" s="93">
        <v>5</v>
      </c>
      <c r="P7" s="93">
        <v>5</v>
      </c>
      <c r="Q7" s="93">
        <v>3</v>
      </c>
      <c r="R7" s="93">
        <v>1</v>
      </c>
      <c r="S7" s="94"/>
      <c r="T7" s="94"/>
    </row>
    <row r="8" spans="1:20" ht="15.6" x14ac:dyDescent="0.3">
      <c r="A8" s="72" t="s">
        <v>59</v>
      </c>
      <c r="B8" s="93"/>
      <c r="C8" s="93"/>
      <c r="D8" s="93"/>
      <c r="E8" s="93"/>
      <c r="F8" s="93"/>
      <c r="G8" s="93"/>
      <c r="H8" s="93">
        <v>2</v>
      </c>
      <c r="I8" s="93">
        <v>2</v>
      </c>
      <c r="J8" s="93">
        <v>2</v>
      </c>
      <c r="K8" s="93">
        <v>3</v>
      </c>
      <c r="L8" s="93">
        <v>4</v>
      </c>
      <c r="M8" s="93">
        <v>6</v>
      </c>
      <c r="N8" s="93">
        <v>6</v>
      </c>
      <c r="O8" s="93">
        <v>5</v>
      </c>
      <c r="P8" s="93">
        <v>5</v>
      </c>
      <c r="Q8" s="93">
        <v>2</v>
      </c>
      <c r="R8" s="93"/>
      <c r="S8" s="94"/>
      <c r="T8" s="94"/>
    </row>
    <row r="9" spans="1:20" ht="15.6" x14ac:dyDescent="0.3">
      <c r="A9" s="72" t="s">
        <v>59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4"/>
      <c r="T9" s="94"/>
    </row>
    <row r="10" spans="1:20" ht="15.6" x14ac:dyDescent="0.3">
      <c r="A10" s="72" t="s">
        <v>59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4"/>
      <c r="T10" s="94"/>
    </row>
    <row r="11" spans="1:20" ht="15.6" x14ac:dyDescent="0.3">
      <c r="A11" s="72" t="s">
        <v>59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4"/>
      <c r="T11" s="94"/>
    </row>
    <row r="12" spans="1:20" ht="15.6" x14ac:dyDescent="0.3">
      <c r="A12" s="72" t="s">
        <v>59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  <c r="T12" s="94"/>
    </row>
    <row r="13" spans="1:20" ht="15.6" x14ac:dyDescent="0.3">
      <c r="A13" s="72" t="s">
        <v>59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4"/>
      <c r="T13" s="94"/>
    </row>
    <row r="14" spans="1:20" ht="15.6" x14ac:dyDescent="0.3">
      <c r="A14" s="72" t="s">
        <v>59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4"/>
      <c r="T14" s="94"/>
    </row>
    <row r="15" spans="1:20" ht="15.6" x14ac:dyDescent="0.3">
      <c r="A15" s="72" t="s">
        <v>59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4"/>
      <c r="T15" s="94"/>
    </row>
    <row r="16" spans="1:20" ht="15.6" x14ac:dyDescent="0.3">
      <c r="A16" s="7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4"/>
      <c r="T16" s="94"/>
    </row>
    <row r="17" spans="1:20" ht="15.6" x14ac:dyDescent="0.3">
      <c r="A17" s="7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4"/>
      <c r="T17" s="94"/>
    </row>
    <row r="18" spans="1:20" ht="15.6" x14ac:dyDescent="0.3">
      <c r="A18" s="7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4"/>
      <c r="T18" s="94"/>
    </row>
    <row r="19" spans="1:20" ht="15.6" x14ac:dyDescent="0.3">
      <c r="A19" s="7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4"/>
      <c r="T19" s="94"/>
    </row>
    <row r="20" spans="1:20" ht="15.6" x14ac:dyDescent="0.3">
      <c r="A20" s="7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94"/>
    </row>
    <row r="22" spans="1:20" x14ac:dyDescent="0.3">
      <c r="N22" s="75" t="s">
        <v>81</v>
      </c>
    </row>
    <row r="23" spans="1:20" x14ac:dyDescent="0.3">
      <c r="N23" s="75" t="s">
        <v>82</v>
      </c>
    </row>
  </sheetData>
  <sheetProtection sheet="1" objects="1" scenarios="1"/>
  <conditionalFormatting sqref="B2:T2">
    <cfRule type="cellIs" dxfId="2" priority="1" operator="lessThan">
      <formula>B$1</formula>
    </cfRule>
    <cfRule type="cellIs" dxfId="1" priority="2" operator="greaterThan">
      <formula>B$1</formula>
    </cfRule>
  </conditionalFormatting>
  <conditionalFormatting sqref="B5:T5">
    <cfRule type="cellIs" dxfId="0" priority="3" operator="equal">
      <formula>"festivo"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Q16" sqref="Q16"/>
    </sheetView>
  </sheetViews>
  <sheetFormatPr defaultColWidth="8.88671875" defaultRowHeight="14.4" x14ac:dyDescent="0.3"/>
  <cols>
    <col min="1" max="1" width="57.109375" style="52" bestFit="1" customWidth="1"/>
    <col min="2" max="2" width="8.88671875" style="52"/>
    <col min="3" max="3" width="5.88671875" style="52" bestFit="1" customWidth="1"/>
    <col min="4" max="16384" width="8.88671875" style="52"/>
  </cols>
  <sheetData>
    <row r="1" spans="1:3" ht="40.5" customHeight="1" x14ac:dyDescent="0.3">
      <c r="A1" s="54" t="s">
        <v>32</v>
      </c>
      <c r="C1" s="55" t="s">
        <v>33</v>
      </c>
    </row>
    <row r="2" spans="1:3" x14ac:dyDescent="0.3">
      <c r="A2" s="52" t="s">
        <v>21</v>
      </c>
      <c r="C2" s="53">
        <v>0.35416666666666669</v>
      </c>
    </row>
    <row r="3" spans="1:3" x14ac:dyDescent="0.3">
      <c r="A3" s="52" t="s">
        <v>22</v>
      </c>
      <c r="C3" s="53">
        <v>0.375</v>
      </c>
    </row>
    <row r="4" spans="1:3" x14ac:dyDescent="0.3">
      <c r="A4" s="52" t="s">
        <v>23</v>
      </c>
      <c r="C4" s="53">
        <v>0.39583333333333298</v>
      </c>
    </row>
    <row r="5" spans="1:3" x14ac:dyDescent="0.3">
      <c r="A5" s="52" t="s">
        <v>24</v>
      </c>
      <c r="C5" s="53">
        <v>0.41666666666666702</v>
      </c>
    </row>
    <row r="6" spans="1:3" x14ac:dyDescent="0.3">
      <c r="A6" s="52" t="s">
        <v>25</v>
      </c>
      <c r="C6" s="53">
        <v>0.4375</v>
      </c>
    </row>
    <row r="7" spans="1:3" x14ac:dyDescent="0.3">
      <c r="A7" s="52" t="s">
        <v>26</v>
      </c>
      <c r="C7" s="53">
        <v>0.45833333333333398</v>
      </c>
    </row>
    <row r="8" spans="1:3" x14ac:dyDescent="0.3">
      <c r="A8" s="52" t="s">
        <v>34</v>
      </c>
      <c r="C8" s="53">
        <v>0.47916666666666702</v>
      </c>
    </row>
    <row r="9" spans="1:3" x14ac:dyDescent="0.3">
      <c r="A9" s="52" t="s">
        <v>35</v>
      </c>
      <c r="C9" s="53">
        <v>0.5</v>
      </c>
    </row>
    <row r="10" spans="1:3" x14ac:dyDescent="0.3">
      <c r="A10" s="52" t="s">
        <v>27</v>
      </c>
      <c r="C10" s="53">
        <v>0.52083333333333404</v>
      </c>
    </row>
    <row r="11" spans="1:3" x14ac:dyDescent="0.3">
      <c r="A11" s="52" t="s">
        <v>28</v>
      </c>
      <c r="C11" s="53">
        <v>0.54166666666666696</v>
      </c>
    </row>
    <row r="12" spans="1:3" x14ac:dyDescent="0.3">
      <c r="A12" s="52" t="s">
        <v>29</v>
      </c>
      <c r="C12" s="53">
        <v>0.5625</v>
      </c>
    </row>
    <row r="13" spans="1:3" x14ac:dyDescent="0.3">
      <c r="A13" s="52" t="s">
        <v>30</v>
      </c>
      <c r="C13" s="53">
        <v>0.58333333333333304</v>
      </c>
    </row>
    <row r="14" spans="1:3" x14ac:dyDescent="0.3">
      <c r="A14" s="52" t="s">
        <v>31</v>
      </c>
      <c r="C14" s="53">
        <v>0.60416666666666696</v>
      </c>
    </row>
    <row r="15" spans="1:3" x14ac:dyDescent="0.3">
      <c r="A15" s="52" t="s">
        <v>36</v>
      </c>
      <c r="C15" s="53">
        <v>0.625</v>
      </c>
    </row>
    <row r="16" spans="1:3" x14ac:dyDescent="0.3">
      <c r="A16" s="52" t="s">
        <v>37</v>
      </c>
      <c r="C16" s="53">
        <v>0.64583333333333337</v>
      </c>
    </row>
    <row r="17" spans="3:3" x14ac:dyDescent="0.3">
      <c r="C17" s="53">
        <v>0.66666666666666696</v>
      </c>
    </row>
    <row r="18" spans="3:3" x14ac:dyDescent="0.3">
      <c r="C18" s="53">
        <v>0.6875</v>
      </c>
    </row>
    <row r="19" spans="3:3" x14ac:dyDescent="0.3">
      <c r="C19" s="53">
        <v>0.70833333333333304</v>
      </c>
    </row>
    <row r="20" spans="3:3" x14ac:dyDescent="0.3">
      <c r="C20" s="53">
        <v>0.72916666666666696</v>
      </c>
    </row>
    <row r="21" spans="3:3" x14ac:dyDescent="0.3">
      <c r="C21" s="53">
        <v>0.75</v>
      </c>
    </row>
    <row r="22" spans="3:3" x14ac:dyDescent="0.3">
      <c r="C22" s="53">
        <v>0.77083333333333304</v>
      </c>
    </row>
    <row r="23" spans="3:3" x14ac:dyDescent="0.3">
      <c r="C23" s="53">
        <v>0.79166666666666696</v>
      </c>
    </row>
    <row r="24" spans="3:3" x14ac:dyDescent="0.3">
      <c r="C24" s="53">
        <v>0.8125</v>
      </c>
    </row>
    <row r="25" spans="3:3" x14ac:dyDescent="0.3">
      <c r="C25" s="53">
        <v>0.83333333333333304</v>
      </c>
    </row>
    <row r="26" spans="3:3" x14ac:dyDescent="0.3">
      <c r="C26" s="53">
        <v>0.85416666666666696</v>
      </c>
    </row>
    <row r="27" spans="3:3" x14ac:dyDescent="0.3">
      <c r="C27" s="53">
        <v>0.875</v>
      </c>
    </row>
    <row r="28" spans="3:3" x14ac:dyDescent="0.3">
      <c r="C28" s="53">
        <v>0.89583333333333304</v>
      </c>
    </row>
    <row r="29" spans="3:3" x14ac:dyDescent="0.3">
      <c r="C29" s="53">
        <v>0.91666666666666696</v>
      </c>
    </row>
    <row r="30" spans="3:3" x14ac:dyDescent="0.3">
      <c r="C30" s="53">
        <v>0.9375</v>
      </c>
    </row>
    <row r="31" spans="3:3" x14ac:dyDescent="0.3">
      <c r="C31" s="53">
        <v>0.95833333333333304</v>
      </c>
    </row>
    <row r="32" spans="3:3" x14ac:dyDescent="0.3">
      <c r="C32" s="53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OPEN PADEL</vt:lpstr>
      <vt:lpstr>IMPOSTA TURNI PADEL</vt:lpstr>
      <vt:lpstr>Es. OPEN PADEL </vt:lpstr>
      <vt:lpstr>Es. IMPOSTA TURNI PADEL </vt:lpstr>
      <vt:lpstr>PARAMETRI</vt:lpstr>
      <vt:lpstr>'Es. IMPOSTA TURNI PADEL '!Area_stampa</vt:lpstr>
      <vt:lpstr>'Es. OPEN PADEL '!Area_stampa</vt:lpstr>
      <vt:lpstr>'IMPOSTA TURNI PADEL'!Area_stampa</vt:lpstr>
      <vt:lpstr>'OPEN PADEL'!Area_stampa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2024-02-09T11:34:57Z</cp:lastPrinted>
  <dcterms:created xsi:type="dcterms:W3CDTF">2014-05-06T18:27:12Z</dcterms:created>
  <dcterms:modified xsi:type="dcterms:W3CDTF">2024-05-28T07:39:09Z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