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CA11D01D-9DD6-41C7-8B3D-8276C40C2620}" xr6:coauthVersionLast="47" xr6:coauthVersionMax="47" xr10:uidLastSave="{00000000-0000-0000-0000-000000000000}"/>
  <bookViews>
    <workbookView xWindow="-108" yWindow="-108" windowWidth="23256" windowHeight="13176" tabRatio="776" xr2:uid="{00000000-000D-0000-FFFF-FFFF00000000}"/>
  </bookViews>
  <sheets>
    <sheet name="OPEN-LIM B" sheetId="38" r:id="rId1"/>
    <sheet name="IMPOSTA TURNI Open-Lim B" sheetId="40" r:id="rId2"/>
    <sheet name="Es. OPEN-LIM B" sheetId="46" r:id="rId3"/>
    <sheet name="Es. IMPOSTA TURNI Open-Lim B" sheetId="47" r:id="rId4"/>
    <sheet name="PARAMETRI" sheetId="3" state="hidden" r:id="rId5"/>
  </sheets>
  <definedNames>
    <definedName name="_xlnm.Print_Area" localSheetId="3">'Es. IMPOSTA TURNI Open-Lim B'!$A$1:$M$20</definedName>
    <definedName name="_xlnm.Print_Area" localSheetId="2">'Es. OPEN-LIM B'!$B$1:$O$52</definedName>
    <definedName name="_xlnm.Print_Area" localSheetId="1">'IMPOSTA TURNI Open-Lim B'!$A$1:$M$20</definedName>
    <definedName name="_xlnm.Print_Area" localSheetId="0">'OPEN-LIM B'!$B$1:$O$52</definedName>
    <definedName name="MATCH_FORMAT">OFFSET(PARAMETRI!$A$2,0,0,COUNTA(PARAMETRI!$A:$A),1)</definedName>
    <definedName name="ORARI">OFFSET(PARAMETRI!$C$2,0,0,COUNTA(PARAMETRI!$C:$C),1)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8" l="1"/>
  <c r="B1" i="40" s="1"/>
  <c r="N19" i="38"/>
  <c r="Q19" i="46"/>
  <c r="R19" i="46"/>
  <c r="H19" i="46"/>
  <c r="I19" i="46"/>
  <c r="J19" i="46"/>
  <c r="K19" i="46"/>
  <c r="L19" i="46"/>
  <c r="H2" i="47"/>
  <c r="M19" i="46"/>
  <c r="I2" i="47"/>
  <c r="N19" i="46"/>
  <c r="O19" i="46"/>
  <c r="P19" i="46"/>
  <c r="G19" i="46"/>
  <c r="H49" i="46"/>
  <c r="C1" i="47"/>
  <c r="I49" i="46"/>
  <c r="D1" i="47"/>
  <c r="J49" i="46"/>
  <c r="E1" i="47"/>
  <c r="K49" i="46"/>
  <c r="F1" i="47"/>
  <c r="L49" i="46"/>
  <c r="G1" i="47"/>
  <c r="M49" i="46"/>
  <c r="H1" i="47"/>
  <c r="N49" i="46"/>
  <c r="I1" i="47"/>
  <c r="O49" i="46"/>
  <c r="J1" i="47"/>
  <c r="P49" i="46"/>
  <c r="K1" i="47"/>
  <c r="Q49" i="46"/>
  <c r="L1" i="47"/>
  <c r="R49" i="46"/>
  <c r="M1" i="47"/>
  <c r="G49" i="46"/>
  <c r="B1" i="47"/>
  <c r="C5" i="47"/>
  <c r="D5" i="47"/>
  <c r="E5" i="47"/>
  <c r="F5" i="47"/>
  <c r="G5" i="47"/>
  <c r="H5" i="47"/>
  <c r="I5" i="47"/>
  <c r="J5" i="47"/>
  <c r="K5" i="47"/>
  <c r="L5" i="47"/>
  <c r="M5" i="47"/>
  <c r="B5" i="47"/>
  <c r="H16" i="46"/>
  <c r="C4" i="47"/>
  <c r="I16" i="46"/>
  <c r="D4" i="47"/>
  <c r="J16" i="46"/>
  <c r="E4" i="47"/>
  <c r="K16" i="46"/>
  <c r="F4" i="47"/>
  <c r="L16" i="46"/>
  <c r="G4" i="47"/>
  <c r="M16" i="46"/>
  <c r="H4" i="47"/>
  <c r="N16" i="46"/>
  <c r="I4" i="47"/>
  <c r="O16" i="46"/>
  <c r="J4" i="47"/>
  <c r="P16" i="46"/>
  <c r="K4" i="47"/>
  <c r="Q16" i="46"/>
  <c r="L4" i="47"/>
  <c r="R16" i="46"/>
  <c r="M4" i="47"/>
  <c r="G16" i="46"/>
  <c r="B4" i="47"/>
  <c r="C3" i="47"/>
  <c r="D3" i="47"/>
  <c r="E3" i="47"/>
  <c r="F3" i="47"/>
  <c r="G3" i="47"/>
  <c r="H3" i="47"/>
  <c r="I3" i="47"/>
  <c r="J3" i="47"/>
  <c r="K3" i="47"/>
  <c r="L3" i="47"/>
  <c r="M3" i="47"/>
  <c r="B3" i="47"/>
  <c r="M2" i="47"/>
  <c r="L2" i="47"/>
  <c r="K2" i="47"/>
  <c r="J2" i="47"/>
  <c r="G2" i="47"/>
  <c r="F2" i="47"/>
  <c r="E2" i="47"/>
  <c r="D2" i="47"/>
  <c r="C2" i="47"/>
  <c r="B2" i="47"/>
  <c r="T49" i="46"/>
  <c r="S49" i="46"/>
  <c r="U49" i="46"/>
  <c r="E48" i="46"/>
  <c r="C48" i="46"/>
  <c r="F48" i="46"/>
  <c r="S21" i="46"/>
  <c r="D21" i="46"/>
  <c r="S23" i="46"/>
  <c r="D23" i="46"/>
  <c r="S25" i="46"/>
  <c r="D25" i="46"/>
  <c r="S28" i="46"/>
  <c r="D28" i="46"/>
  <c r="S31" i="46"/>
  <c r="D31" i="46"/>
  <c r="D33" i="46"/>
  <c r="D35" i="46"/>
  <c r="S38" i="46"/>
  <c r="D38" i="46"/>
  <c r="S41" i="46"/>
  <c r="D41" i="46"/>
  <c r="S43" i="46"/>
  <c r="D43" i="46"/>
  <c r="S46" i="46"/>
  <c r="D46" i="46"/>
  <c r="D48" i="46"/>
  <c r="U46" i="46"/>
  <c r="F46" i="46"/>
  <c r="U43" i="46"/>
  <c r="F43" i="46"/>
  <c r="U41" i="46"/>
  <c r="F41" i="46"/>
  <c r="U38" i="46"/>
  <c r="F38" i="46"/>
  <c r="S35" i="46"/>
  <c r="U35" i="46"/>
  <c r="F35" i="46"/>
  <c r="S33" i="46"/>
  <c r="U33" i="46"/>
  <c r="F33" i="46"/>
  <c r="U31" i="46"/>
  <c r="F31" i="46"/>
  <c r="U28" i="46"/>
  <c r="F28" i="46"/>
  <c r="U25" i="46"/>
  <c r="F25" i="46"/>
  <c r="U23" i="46"/>
  <c r="F23" i="46"/>
  <c r="U21" i="46"/>
  <c r="F21" i="46"/>
  <c r="T49" i="38"/>
  <c r="Q49" i="38"/>
  <c r="R49" i="38"/>
  <c r="H49" i="38"/>
  <c r="I49" i="38"/>
  <c r="J49" i="38"/>
  <c r="K49" i="38"/>
  <c r="L49" i="38"/>
  <c r="M49" i="38"/>
  <c r="H1" i="40" s="1"/>
  <c r="N49" i="38"/>
  <c r="I1" i="40" s="1"/>
  <c r="O49" i="38"/>
  <c r="J1" i="40" s="1"/>
  <c r="P49" i="38"/>
  <c r="K1" i="40" s="1"/>
  <c r="E48" i="38"/>
  <c r="D23" i="38"/>
  <c r="D25" i="38"/>
  <c r="D28" i="38"/>
  <c r="D33" i="38"/>
  <c r="D48" i="38" s="1"/>
  <c r="D35" i="38"/>
  <c r="D38" i="38"/>
  <c r="D41" i="38"/>
  <c r="D43" i="38"/>
  <c r="D46" i="38"/>
  <c r="D21" i="38"/>
  <c r="D31" i="38"/>
  <c r="C48" i="38"/>
  <c r="L2" i="40"/>
  <c r="Q19" i="38"/>
  <c r="M2" i="40"/>
  <c r="R19" i="38"/>
  <c r="B2" i="40"/>
  <c r="G19" i="38"/>
  <c r="C2" i="40"/>
  <c r="H19" i="38"/>
  <c r="D2" i="40"/>
  <c r="I19" i="38"/>
  <c r="E2" i="40"/>
  <c r="J19" i="38"/>
  <c r="F2" i="40"/>
  <c r="K19" i="38"/>
  <c r="G2" i="40"/>
  <c r="L19" i="38"/>
  <c r="H2" i="40"/>
  <c r="M19" i="38"/>
  <c r="I2" i="40"/>
  <c r="J2" i="40"/>
  <c r="O19" i="38"/>
  <c r="K2" i="40"/>
  <c r="P19" i="38"/>
  <c r="G16" i="38"/>
  <c r="B4" i="40"/>
  <c r="H16" i="38"/>
  <c r="C4" i="40"/>
  <c r="I16" i="38"/>
  <c r="D4" i="40"/>
  <c r="J16" i="38"/>
  <c r="E4" i="40"/>
  <c r="K16" i="38"/>
  <c r="F4" i="40"/>
  <c r="L16" i="38"/>
  <c r="G4" i="40"/>
  <c r="M16" i="38"/>
  <c r="H4" i="40"/>
  <c r="N16" i="38"/>
  <c r="I4" i="40"/>
  <c r="O16" i="38"/>
  <c r="J4" i="40"/>
  <c r="P16" i="38"/>
  <c r="K4" i="40"/>
  <c r="Q16" i="38"/>
  <c r="L4" i="40"/>
  <c r="R16" i="38"/>
  <c r="M4" i="40"/>
  <c r="B5" i="40"/>
  <c r="B3" i="40"/>
  <c r="L1" i="40"/>
  <c r="M1" i="40"/>
  <c r="S46" i="38"/>
  <c r="U46" i="38"/>
  <c r="F46" i="38"/>
  <c r="S43" i="38"/>
  <c r="U43" i="38"/>
  <c r="F43" i="38"/>
  <c r="S41" i="38"/>
  <c r="U41" i="38"/>
  <c r="F41" i="38"/>
  <c r="S38" i="38"/>
  <c r="U38" i="38"/>
  <c r="F38" i="38"/>
  <c r="S25" i="38"/>
  <c r="U25" i="38"/>
  <c r="F25" i="38"/>
  <c r="S23" i="38"/>
  <c r="U23" i="38"/>
  <c r="F23" i="38"/>
  <c r="S35" i="38"/>
  <c r="U35" i="38" s="1"/>
  <c r="F35" i="38"/>
  <c r="S33" i="38"/>
  <c r="U33" i="38" s="1"/>
  <c r="F33" i="38"/>
  <c r="S28" i="38"/>
  <c r="U28" i="38"/>
  <c r="F28" i="38"/>
  <c r="M3" i="40"/>
  <c r="S21" i="38"/>
  <c r="S31" i="38"/>
  <c r="L3" i="40"/>
  <c r="L5" i="40"/>
  <c r="M5" i="40"/>
  <c r="K3" i="40"/>
  <c r="K5" i="40"/>
  <c r="C5" i="40"/>
  <c r="D5" i="40"/>
  <c r="E5" i="40"/>
  <c r="F5" i="40"/>
  <c r="G5" i="40"/>
  <c r="H5" i="40"/>
  <c r="I5" i="40"/>
  <c r="J5" i="40"/>
  <c r="C3" i="40"/>
  <c r="D3" i="40"/>
  <c r="E3" i="40"/>
  <c r="F3" i="40"/>
  <c r="G3" i="40"/>
  <c r="H3" i="40"/>
  <c r="I3" i="40"/>
  <c r="J3" i="40"/>
  <c r="C1" i="40"/>
  <c r="D1" i="40"/>
  <c r="E1" i="40"/>
  <c r="F1" i="40"/>
  <c r="G1" i="40"/>
  <c r="U31" i="38"/>
  <c r="F31" i="38"/>
  <c r="U21" i="38"/>
  <c r="F21" i="38"/>
  <c r="F48" i="38"/>
  <c r="S49" i="38" l="1"/>
  <c r="U49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3" authorId="0" shapeId="0" xr:uid="{92FE0774-C5E0-45C8-8029-FE98B1114FB5}">
      <text>
        <r>
          <rPr>
            <b/>
            <sz val="9"/>
            <color indexed="81"/>
            <rFont val="Tahoma"/>
            <family val="2"/>
          </rPr>
          <t>IL FOGLIO è PREDISPOSTO PER UN TORNEO CHE DURA 10 GIORNI, SE DA PR L'INDICAZIONE è MINORE NON UTILIZZARE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4D67CAD0-5E3D-4CBD-9337-6A779D18E18C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'Q' E 'R'  cliccando sul + sopra la colonna S</t>
        </r>
      </text>
    </comment>
    <comment ref="F16" authorId="0" shapeId="0" xr:uid="{D832630B-B976-4433-A930-313187D4F09C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8E52B6A6-BDA7-4CB4-A2BB-18D4C647A180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8" authorId="0" shapeId="0" xr:uid="{B018B622-58C6-4FF5-B41B-D219ED6A0F3B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A132E77E-CC83-4CAE-A0F3-342A8CAC28C6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21" authorId="0" shapeId="0" xr:uid="{B5C88DDC-AE9F-42AB-8365-62F6C67DB349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21" authorId="0" shapeId="0" xr:uid="{BBB93F10-B1D0-41B9-9FBD-27BEC2DEA1EE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S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31" authorId="0" shapeId="0" xr:uid="{27638C6E-A417-40C4-BAD7-1AE98D03124C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S31" authorId="0" shapeId="0" xr:uid="{9B90836F-13F1-401C-9A1C-19F10C561085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41" authorId="0" shapeId="0" xr:uid="{544E22EA-E4BE-4928-BD01-F74096EE9685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S41" authorId="0" shapeId="0" xr:uid="{32E6763D-9825-43A2-897C-0B4571FF345C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43" authorId="0" shapeId="0" xr:uid="{9102B2D6-0777-42BE-A004-79D0D2909FB7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S43" authorId="0" shapeId="0" xr:uid="{3C429FF1-84A2-445C-816F-5EA500C0BBF1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46" authorId="0" shapeId="0" xr:uid="{CB95C77E-52CC-44DD-810C-FC14C7031BD6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S46" authorId="0" shapeId="0" xr:uid="{EF8D8375-215D-4662-990A-EB6B8922CF98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49" authorId="0" shapeId="0" xr:uid="{8394D2BF-81B4-4909-8F99-05D5EEF82739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S49" authorId="0" shapeId="0" xr:uid="{E9789934-78C2-4FE2-B004-F2A9C82ED108}">
      <text>
        <r>
          <rPr>
            <b/>
            <sz val="9"/>
            <color indexed="81"/>
            <rFont val="Tahoma"/>
            <family val="2"/>
          </rPr>
          <t xml:space="preserve">NUMERO TOTALE DI PARTITE GIOCATE: NUMERO PATECIPANTI - NUMERO DI TABELLONI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1A045E74-1461-44D6-B615-31C14FF286EA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888AE92B-5AF6-4533-847D-3256F5A8DE50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96D6DD19-8680-47B4-B202-B04396B4A5DB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M3" authorId="0" shapeId="0" xr:uid="{356823BC-430C-4C2C-AC0A-BDE13B07EB45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54AF2AB9-3FB3-43B9-BF95-A57FCE5564E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48A655A-33F1-4BE8-B729-69D613C07BF6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3" authorId="0" shapeId="0" xr:uid="{A44C63AB-6BC8-4D00-8CBC-8093075E5080}">
      <text>
        <r>
          <rPr>
            <b/>
            <sz val="9"/>
            <color indexed="81"/>
            <rFont val="Tahoma"/>
            <family val="2"/>
          </rPr>
          <t>IL FOGLIO è PREDISPOSTO PER UN TORNEO CHE DURA 10 GIORNI, SE DA PR L'INDICAZIONE è MINORE NON UTILIZZARE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000511BB-FA8B-4B0D-8959-A99E5319F888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'Q' E 'R'  cliccando sul + sopra la colonna S</t>
        </r>
      </text>
    </comment>
    <comment ref="F16" authorId="0" shapeId="0" xr:uid="{D776AA4E-AE81-4EA1-B916-84E8295AE1B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CD935468-0CE7-46FF-9084-CDF8EE7EFC3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8" authorId="0" shapeId="0" xr:uid="{147862F9-5B5E-4624-9B02-AD9A97DC5F2F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BF811B68-3EB6-483D-9A31-6C40027D9726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21" authorId="0" shapeId="0" xr:uid="{25BECF50-9B14-4D81-8DD0-1AC982E639F7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21" authorId="0" shapeId="0" xr:uid="{F93DC81C-EA22-4174-9529-BC36853C96C7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S21" authorId="0" shapeId="0" xr:uid="{A5633B1B-CE9C-43C3-ACB7-DC99F3549F2F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31" authorId="0" shapeId="0" xr:uid="{16F1B131-11E4-4DFD-82CF-2FA6A065A25F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S31" authorId="0" shapeId="0" xr:uid="{CAEB8E06-7A0F-4360-80E9-698F70B80852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41" authorId="0" shapeId="0" xr:uid="{42558232-226B-4543-B9B3-EF0F63A92E31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3" authorId="0" shapeId="0" xr:uid="{7B8BC164-F7C4-4521-9AC5-DDC6533C1E3B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C46" authorId="0" shapeId="0" xr:uid="{730F1F92-D177-4A22-AF69-C21D3F3C2509}">
      <text>
        <r>
          <rPr>
            <b/>
            <sz val="9"/>
            <color indexed="81"/>
            <rFont val="Tahoma"/>
            <family val="2"/>
          </rPr>
          <t>NUMERO DELLE COPPIE</t>
        </r>
      </text>
    </comment>
    <comment ref="G49" authorId="0" shapeId="0" xr:uid="{22A28ACB-0CB6-47F5-8124-E1BBD9553360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S49" authorId="0" shapeId="0" xr:uid="{D0511EE6-AA4A-4DE7-ABF3-80107850A882}">
      <text>
        <r>
          <rPr>
            <b/>
            <sz val="9"/>
            <color indexed="81"/>
            <rFont val="Tahoma"/>
            <family val="2"/>
          </rPr>
          <t xml:space="preserve">NUMERO TOALE DI PARTITE GIOCATE: NUMERO PATECIPANTI - NUMERO DI TABELLONI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D96BF67C-1BD4-489B-BC14-8097F6206838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9256F613-789D-4D11-A82B-6106779BD957}">
      <text>
        <r>
          <rPr>
            <b/>
            <sz val="9"/>
            <color indexed="81"/>
            <rFont val="Tahoma"/>
            <family val="2"/>
          </rPr>
          <t>NUMERO DI TURNI PROGRAMMATI NELLA GIORNATA , DEVE COINCIDERE CON IL N°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3A64FA87-1F43-4E8D-8311-735D9023D1B7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L3" authorId="0" shapeId="0" xr:uid="{E3CCCCA5-DCC3-47F7-BB6E-CBFCCD8744E0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 xr:uid="{6B5ACDA8-09E4-439B-B33A-0468BCD31866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2B1B5BF0-FB5F-4FD2-89E5-F618F577F0DE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F163ECD2-AAE8-4BEB-88ED-CAC6752716C0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<sst xmlns="http://schemas.openxmlformats.org/spreadsheetml/2006/main" count="235" uniqueCount="87">
  <si>
    <t>INCONTRI</t>
  </si>
  <si>
    <t>n.d.</t>
  </si>
  <si>
    <t>n°</t>
  </si>
  <si>
    <t>TOTALI</t>
  </si>
  <si>
    <t>PROGRAMMA torneo</t>
  </si>
  <si>
    <t>PROGRAMMAZIONE INDICATIVA DEGLI INCONTRI DI TUTTI I TABELLONI DEL TORNEO (gg mm- gg mm aaaa)</t>
  </si>
  <si>
    <t xml:space="preserve">G.A. xxxxxxxxxxxxx
</t>
  </si>
  <si>
    <t>SINGOLARE
MASCHILE</t>
  </si>
  <si>
    <t>SINGOLARE
FEMMINILE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</si>
  <si>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</si>
  <si>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</si>
  <si>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</si>
  <si>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</si>
  <si>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</si>
  <si>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</si>
  <si>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</si>
  <si>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</si>
  <si>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</si>
  <si>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</si>
  <si>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</si>
  <si>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</si>
  <si>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</si>
  <si>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</si>
  <si>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</si>
  <si>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</si>
  <si>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</si>
  <si>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</si>
  <si>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</si>
  <si>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</si>
  <si>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</si>
  <si>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n. giorni TORNEO</t>
  </si>
  <si>
    <t>feriale</t>
  </si>
  <si>
    <t>festivo</t>
  </si>
  <si>
    <t>ass.</t>
  </si>
  <si>
    <t>data</t>
  </si>
  <si>
    <t>giorno</t>
  </si>
  <si>
    <t>tipo</t>
  </si>
  <si>
    <t>MAX INC.</t>
  </si>
  <si>
    <t>all' aperto</t>
  </si>
  <si>
    <t>NUMERO DI PARTITE SCHEDULATE
E CONTROLLO CON MAX INC.</t>
  </si>
  <si>
    <t>formula SING.</t>
  </si>
  <si>
    <t>Campi/Turni</t>
  </si>
  <si>
    <t>N° partite 
schedulate</t>
  </si>
  <si>
    <t>campo/turni</t>
  </si>
  <si>
    <t>IMPOSTA</t>
  </si>
  <si>
    <t>DATA FINE TORNEO</t>
  </si>
  <si>
    <t>CONCLUSIONE SEZIONE xx</t>
  </si>
  <si>
    <t>DOPPIO MASCHILE</t>
  </si>
  <si>
    <t>DOPPIO FEMMINILE</t>
  </si>
  <si>
    <t>DOPPIO MISTO</t>
  </si>
  <si>
    <t>GARE</t>
  </si>
  <si>
    <t>interv. tra SING</t>
  </si>
  <si>
    <t>1° orario fer.</t>
  </si>
  <si>
    <t>1° orario fest.</t>
  </si>
  <si>
    <t>ult. orario fer.</t>
  </si>
  <si>
    <t>ult. orario fest.</t>
  </si>
  <si>
    <t>gg/mm</t>
  </si>
  <si>
    <t>n° 
PARTITE 
DA
PIANIFICARE</t>
  </si>
  <si>
    <t>+/- Conclusioni</t>
  </si>
  <si>
    <t>+/- Doppi</t>
  </si>
  <si>
    <t>+/- DMX</t>
  </si>
  <si>
    <t>-/+ Da PR/+2gg</t>
  </si>
  <si>
    <t>n° 
ATLETI /
COPPIE
ISCRITTI</t>
  </si>
  <si>
    <t xml:space="preserve">    giorno</t>
  </si>
  <si>
    <t xml:space="preserve">      data</t>
  </si>
  <si>
    <t xml:space="preserve">       tipo</t>
  </si>
  <si>
    <t xml:space="preserve">        campi/
        turni</t>
  </si>
  <si>
    <t>PROGRAMMAZIONE INDICATIVA DEGLI INCONTRI DI TUTTI I TABELLONI DEL TORNEO (12 07- 16 07 2024)</t>
  </si>
  <si>
    <t>1h</t>
  </si>
  <si>
    <t>semi+finale</t>
  </si>
  <si>
    <t>quarti</t>
  </si>
  <si>
    <t>1° + 8°</t>
  </si>
  <si>
    <t>semi</t>
  </si>
  <si>
    <t>finale</t>
  </si>
  <si>
    <t>16°</t>
  </si>
  <si>
    <t>8°</t>
  </si>
  <si>
    <t>PARAMETRI TORNEO x stima n. INCONTRI MAX (da compilare)</t>
  </si>
  <si>
    <t>sabbia</t>
  </si>
  <si>
    <t>CONCLUSIONE SEZIONE 41</t>
  </si>
  <si>
    <t>PROGRAMMA torneo MEMORIAL  di III categoria</t>
  </si>
  <si>
    <t>formula DM</t>
  </si>
  <si>
    <t>formula DF</t>
  </si>
  <si>
    <t>formula DMX</t>
  </si>
  <si>
    <t>interv. tra DM</t>
  </si>
  <si>
    <t>interv. tra DF</t>
  </si>
  <si>
    <t>interv. tra DMX</t>
  </si>
  <si>
    <t>1h15m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</si>
</sst>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BF7109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9"/>
      <color theme="1"/>
      <name val="Calibri"/>
      <family val="2"/>
      <scheme val="minor"/>
    </font>
    <font>
      <u/>
      <sz val="10"/>
      <name val="Arial"/>
      <family val="2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3" tint="0.39997558519241921"/>
      <name val="Arial"/>
      <family val="2"/>
    </font>
    <font>
      <b/>
      <sz val="10"/>
      <color theme="9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1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wrapText="1"/>
    </xf>
    <xf numFmtId="0" fontId="9" fillId="0" borderId="4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9" fillId="3" borderId="44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9" fillId="3" borderId="45" xfId="0" applyFont="1" applyFill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/>
    </xf>
    <xf numFmtId="16" fontId="10" fillId="0" borderId="43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vertical="center"/>
      <protection locked="0"/>
    </xf>
    <xf numFmtId="164" fontId="13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8" fillId="7" borderId="8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Protection="1">
      <protection locked="0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9" fontId="11" fillId="7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9" fontId="11" fillId="0" borderId="31" xfId="0" applyNumberFormat="1" applyFont="1" applyBorder="1" applyAlignment="1">
      <alignment horizontal="center" vertical="center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21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Protection="1">
      <protection locked="0"/>
    </xf>
    <xf numFmtId="0" fontId="21" fillId="7" borderId="7" xfId="0" applyFont="1" applyFill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9" fontId="15" fillId="7" borderId="3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/>
    </xf>
    <xf numFmtId="16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16" fontId="23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21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24" fillId="5" borderId="16" xfId="0" applyFont="1" applyFill="1" applyBorder="1" applyAlignment="1" applyProtection="1">
      <alignment horizontal="center" vertical="center" wrapText="1"/>
      <protection locked="0"/>
    </xf>
    <xf numFmtId="0" fontId="25" fillId="5" borderId="6" xfId="1" applyFont="1" applyFill="1" applyBorder="1" applyAlignment="1" applyProtection="1">
      <alignment horizontal="center" vertical="center"/>
      <protection locked="0"/>
    </xf>
    <xf numFmtId="0" fontId="26" fillId="5" borderId="16" xfId="0" applyFont="1" applyFill="1" applyBorder="1" applyAlignment="1" applyProtection="1">
      <alignment horizontal="center" vertical="center" wrapText="1"/>
      <protection locked="0"/>
    </xf>
    <xf numFmtId="0" fontId="26" fillId="6" borderId="16" xfId="0" applyFont="1" applyFill="1" applyBorder="1" applyAlignment="1" applyProtection="1">
      <alignment horizontal="center" vertical="center" wrapText="1"/>
      <protection locked="0"/>
    </xf>
    <xf numFmtId="0" fontId="24" fillId="6" borderId="16" xfId="0" applyFont="1" applyFill="1" applyBorder="1" applyAlignment="1" applyProtection="1">
      <alignment horizontal="center" vertical="center" wrapText="1"/>
      <protection locked="0"/>
    </xf>
    <xf numFmtId="0" fontId="24" fillId="9" borderId="16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24" fillId="6" borderId="8" xfId="0" applyFont="1" applyFill="1" applyBorder="1" applyAlignment="1" applyProtection="1">
      <alignment horizontal="center" vertical="center" wrapText="1"/>
      <protection locked="0"/>
    </xf>
    <xf numFmtId="0" fontId="24" fillId="6" borderId="7" xfId="0" applyFont="1" applyFill="1" applyBorder="1" applyAlignment="1" applyProtection="1">
      <alignment horizontal="center" vertical="center"/>
      <protection locked="0"/>
    </xf>
    <xf numFmtId="0" fontId="24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>
      <alignment horizontal="center" vertical="center"/>
    </xf>
    <xf numFmtId="0" fontId="24" fillId="9" borderId="8" xfId="0" applyFont="1" applyFill="1" applyBorder="1" applyAlignment="1" applyProtection="1">
      <alignment horizontal="center" vertical="center" wrapText="1"/>
      <protection locked="0"/>
    </xf>
    <xf numFmtId="0" fontId="9" fillId="9" borderId="7" xfId="0" applyFont="1" applyFill="1" applyBorder="1" applyAlignment="1" applyProtection="1">
      <alignment horizontal="center" vertical="center"/>
      <protection locked="0"/>
    </xf>
    <xf numFmtId="0" fontId="9" fillId="9" borderId="7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4" fillId="0" borderId="50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 applyProtection="1">
      <protection locked="0"/>
    </xf>
    <xf numFmtId="0" fontId="9" fillId="0" borderId="42" xfId="0" applyFont="1" applyBorder="1" applyAlignment="1">
      <alignment horizontal="center" vertical="center"/>
    </xf>
    <xf numFmtId="0" fontId="3" fillId="0" borderId="42" xfId="0" applyFont="1" applyBorder="1" applyProtection="1">
      <protection locked="0"/>
    </xf>
    <xf numFmtId="0" fontId="9" fillId="0" borderId="16" xfId="0" applyFont="1" applyBorder="1" applyAlignment="1">
      <alignment horizontal="center" vertical="center"/>
    </xf>
    <xf numFmtId="9" fontId="11" fillId="0" borderId="32" xfId="0" applyNumberFormat="1" applyFont="1" applyBorder="1" applyAlignment="1">
      <alignment horizontal="center" vertical="center"/>
    </xf>
    <xf numFmtId="0" fontId="26" fillId="5" borderId="42" xfId="0" applyFont="1" applyFill="1" applyBorder="1" applyAlignment="1" applyProtection="1">
      <alignment horizontal="center" vertical="center" wrapText="1"/>
      <protection locked="0"/>
    </xf>
    <xf numFmtId="0" fontId="24" fillId="5" borderId="37" xfId="0" applyFont="1" applyFill="1" applyBorder="1" applyAlignment="1" applyProtection="1">
      <alignment horizontal="center" vertical="center" wrapText="1"/>
      <protection locked="0"/>
    </xf>
    <xf numFmtId="0" fontId="18" fillId="7" borderId="37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 wrapText="1"/>
    </xf>
    <xf numFmtId="0" fontId="15" fillId="0" borderId="51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/>
    </xf>
    <xf numFmtId="0" fontId="30" fillId="0" borderId="0" xfId="0" applyFont="1" applyProtection="1">
      <protection locked="0"/>
    </xf>
    <xf numFmtId="0" fontId="30" fillId="0" borderId="0" xfId="0" applyFont="1"/>
    <xf numFmtId="0" fontId="30" fillId="0" borderId="35" xfId="0" applyFont="1" applyBorder="1"/>
    <xf numFmtId="0" fontId="3" fillId="0" borderId="2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50" xfId="0" applyFont="1" applyBorder="1"/>
    <xf numFmtId="0" fontId="15" fillId="0" borderId="52" xfId="0" applyFont="1" applyBorder="1" applyAlignment="1" applyProtection="1">
      <alignment horizontal="center" vertical="center"/>
      <protection locked="0"/>
    </xf>
    <xf numFmtId="0" fontId="31" fillId="5" borderId="6" xfId="1" applyFont="1" applyFill="1" applyBorder="1" applyAlignment="1" applyProtection="1">
      <alignment horizontal="center" vertical="center"/>
      <protection locked="0"/>
    </xf>
    <xf numFmtId="0" fontId="21" fillId="5" borderId="6" xfId="1" applyFont="1" applyFill="1" applyBorder="1" applyAlignment="1" applyProtection="1">
      <alignment horizontal="center" vertical="center"/>
      <protection locked="0"/>
    </xf>
    <xf numFmtId="0" fontId="21" fillId="6" borderId="6" xfId="1" applyFont="1" applyFill="1" applyBorder="1" applyAlignment="1" applyProtection="1">
      <alignment horizontal="center" vertical="center"/>
      <protection locked="0"/>
    </xf>
    <xf numFmtId="0" fontId="21" fillId="9" borderId="6" xfId="1" applyFont="1" applyFill="1" applyBorder="1" applyAlignment="1" applyProtection="1">
      <alignment horizontal="center" vertical="center"/>
      <protection locked="0"/>
    </xf>
    <xf numFmtId="0" fontId="0" fillId="6" borderId="6" xfId="0" applyFill="1" applyBorder="1"/>
    <xf numFmtId="0" fontId="24" fillId="4" borderId="2" xfId="0" applyFont="1" applyFill="1" applyBorder="1" applyAlignment="1">
      <alignment horizontal="center" vertical="center"/>
    </xf>
    <xf numFmtId="0" fontId="13" fillId="8" borderId="31" xfId="0" applyFont="1" applyFill="1" applyBorder="1" applyAlignment="1" applyProtection="1">
      <alignment horizontal="center" vertical="center"/>
      <protection locked="0"/>
    </xf>
    <xf numFmtId="164" fontId="13" fillId="8" borderId="31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quotePrefix="1" applyFont="1" applyAlignment="1">
      <alignment horizontal="center" vertical="top" shrinkToFit="1"/>
    </xf>
    <xf numFmtId="0" fontId="33" fillId="0" borderId="0" xfId="0" quotePrefix="1" applyFont="1" applyAlignment="1">
      <alignment horizontal="center" shrinkToFit="1"/>
    </xf>
    <xf numFmtId="0" fontId="25" fillId="0" borderId="53" xfId="1" applyFont="1" applyFill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>
      <alignment horizontal="center" vertical="center"/>
    </xf>
    <xf numFmtId="0" fontId="11" fillId="0" borderId="54" xfId="0" applyFont="1" applyBorder="1" applyAlignment="1" applyProtection="1">
      <alignment horizontal="center" vertical="center"/>
      <protection locked="0"/>
    </xf>
    <xf numFmtId="9" fontId="11" fillId="0" borderId="54" xfId="0" applyNumberFormat="1" applyFont="1" applyBorder="1" applyAlignment="1">
      <alignment horizontal="center" vertical="center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24" fillId="7" borderId="3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 applyProtection="1">
      <alignment vertical="center"/>
      <protection locked="0"/>
    </xf>
    <xf numFmtId="0" fontId="12" fillId="0" borderId="36" xfId="0" applyFont="1" applyBorder="1" applyAlignment="1">
      <alignment horizontal="center" vertical="center" wrapText="1" shrinkToFit="1"/>
    </xf>
    <xf numFmtId="0" fontId="1" fillId="2" borderId="1" xfId="1" applyFill="1" applyBorder="1" applyAlignment="1" applyProtection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164" fontId="13" fillId="8" borderId="1" xfId="0" applyNumberFormat="1" applyFont="1" applyFill="1" applyBorder="1" applyAlignment="1">
      <alignment horizontal="center" vertical="center"/>
    </xf>
    <xf numFmtId="164" fontId="13" fillId="8" borderId="31" xfId="0" applyNumberFormat="1" applyFont="1" applyFill="1" applyBorder="1" applyAlignment="1">
      <alignment horizontal="center" vertical="center"/>
    </xf>
    <xf numFmtId="0" fontId="11" fillId="0" borderId="25" xfId="0" applyFont="1" applyBorder="1"/>
    <xf numFmtId="0" fontId="11" fillId="0" borderId="12" xfId="0" applyFont="1" applyBorder="1"/>
    <xf numFmtId="0" fontId="11" fillId="0" borderId="26" xfId="0" applyFont="1" applyBorder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" fontId="9" fillId="3" borderId="18" xfId="0" applyNumberFormat="1" applyFont="1" applyFill="1" applyBorder="1" applyAlignment="1">
      <alignment horizontal="center" vertical="center" wrapText="1"/>
    </xf>
    <xf numFmtId="16" fontId="23" fillId="3" borderId="18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" fillId="0" borderId="16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32" xfId="0" applyFont="1" applyBorder="1"/>
    <xf numFmtId="0" fontId="25" fillId="5" borderId="6" xfId="1" applyFont="1" applyFill="1" applyBorder="1" applyAlignment="1" applyProtection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6" fillId="5" borderId="42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42" xfId="0" applyFont="1" applyBorder="1"/>
    <xf numFmtId="0" fontId="11" fillId="0" borderId="31" xfId="0" applyFont="1" applyBorder="1"/>
    <xf numFmtId="0" fontId="31" fillId="5" borderId="6" xfId="1" applyFont="1" applyFill="1" applyBorder="1" applyAlignment="1" applyProtection="1">
      <alignment horizontal="center" vertical="center"/>
    </xf>
    <xf numFmtId="0" fontId="26" fillId="5" borderId="16" xfId="0" applyFont="1" applyFill="1" applyBorder="1" applyAlignment="1">
      <alignment horizontal="center" vertical="center" wrapText="1"/>
    </xf>
    <xf numFmtId="0" fontId="25" fillId="0" borderId="53" xfId="1" applyFont="1" applyFill="1" applyBorder="1" applyAlignment="1" applyProtection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 wrapText="1"/>
    </xf>
    <xf numFmtId="0" fontId="21" fillId="6" borderId="6" xfId="1" applyFont="1" applyFill="1" applyBorder="1" applyAlignment="1" applyProtection="1">
      <alignment horizontal="center" vertical="center"/>
    </xf>
    <xf numFmtId="0" fontId="21" fillId="5" borderId="6" xfId="1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4" fillId="9" borderId="16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9" borderId="6" xfId="1" applyFont="1" applyFill="1" applyBorder="1" applyAlignment="1" applyProtection="1">
      <alignment horizontal="center" vertical="center"/>
    </xf>
    <xf numFmtId="0" fontId="12" fillId="0" borderId="22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/>
    <xf numFmtId="0" fontId="21" fillId="0" borderId="0" xfId="0" applyFont="1" applyAlignment="1">
      <alignment horizontal="center" vertical="center" wrapText="1"/>
    </xf>
    <xf numFmtId="0" fontId="17" fillId="0" borderId="0" xfId="1" applyFont="1" applyFill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9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 shrinkToFit="1"/>
    </xf>
    <xf numFmtId="164" fontId="13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13" fillId="0" borderId="35" xfId="0" applyNumberFormat="1" applyFont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3" fillId="0" borderId="3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5" fillId="0" borderId="23" xfId="0" applyFont="1" applyBorder="1" applyAlignment="1" applyProtection="1">
      <alignment horizontal="center" wrapText="1"/>
      <protection locked="0"/>
    </xf>
    <xf numFmtId="0" fontId="15" fillId="0" borderId="22" xfId="0" applyFont="1" applyBorder="1" applyAlignment="1" applyProtection="1">
      <alignment horizontal="center" wrapText="1"/>
      <protection locked="0"/>
    </xf>
    <xf numFmtId="0" fontId="15" fillId="0" borderId="24" xfId="0" applyFont="1" applyBorder="1" applyAlignment="1" applyProtection="1">
      <alignment horizontal="center" wrapText="1"/>
      <protection locked="0"/>
    </xf>
    <xf numFmtId="0" fontId="15" fillId="0" borderId="25" xfId="0" applyFont="1" applyBorder="1" applyAlignment="1" applyProtection="1">
      <alignment horizontal="center" wrapText="1"/>
      <protection locked="0"/>
    </xf>
    <xf numFmtId="0" fontId="15" fillId="0" borderId="12" xfId="0" applyFont="1" applyBorder="1" applyAlignment="1" applyProtection="1">
      <alignment horizontal="center" wrapText="1"/>
      <protection locked="0"/>
    </xf>
    <xf numFmtId="0" fontId="15" fillId="0" borderId="26" xfId="0" applyFont="1" applyBorder="1" applyAlignment="1" applyProtection="1">
      <alignment horizontal="center" wrapText="1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3" fillId="8" borderId="10" xfId="0" applyFont="1" applyFill="1" applyBorder="1" applyAlignment="1" applyProtection="1">
      <alignment horizontal="center" vertical="center" shrinkToFit="1"/>
      <protection locked="0"/>
    </xf>
    <xf numFmtId="0" fontId="13" fillId="8" borderId="49" xfId="0" applyFont="1" applyFill="1" applyBorder="1" applyAlignment="1" applyProtection="1">
      <alignment horizontal="center" vertical="center" shrinkToFit="1"/>
      <protection locked="0"/>
    </xf>
    <xf numFmtId="0" fontId="13" fillId="8" borderId="37" xfId="0" applyFont="1" applyFill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3" fillId="8" borderId="10" xfId="0" applyFont="1" applyFill="1" applyBorder="1" applyAlignment="1">
      <alignment horizontal="center" vertical="center" shrinkToFit="1"/>
    </xf>
    <xf numFmtId="0" fontId="13" fillId="8" borderId="49" xfId="0" applyFont="1" applyFill="1" applyBorder="1" applyAlignment="1">
      <alignment horizontal="center" vertical="center" shrinkToFit="1"/>
    </xf>
    <xf numFmtId="0" fontId="13" fillId="8" borderId="37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11</xdr:row>
      <xdr:rowOff>378284</xdr:rowOff>
    </xdr:from>
    <xdr:to>
      <xdr:col>20</xdr:col>
      <xdr:colOff>87136</xdr:colOff>
      <xdr:row>13</xdr:row>
      <xdr:rowOff>161975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600" y="3054809"/>
          <a:ext cx="1562002" cy="774291"/>
        </a:xfrm>
        <a:prstGeom prst="rect">
          <a:avLst/>
        </a:prstGeom>
      </xdr:spPr>
    </xdr:pic>
    <xdr:clientData/>
  </xdr:twoCellAnchor>
  <xdr:twoCellAnchor>
    <xdr:from>
      <xdr:col>1</xdr:col>
      <xdr:colOff>996042</xdr:colOff>
      <xdr:row>20</xdr:row>
      <xdr:rowOff>96370</xdr:rowOff>
    </xdr:from>
    <xdr:to>
      <xdr:col>1</xdr:col>
      <xdr:colOff>1560557</xdr:colOff>
      <xdr:row>20</xdr:row>
      <xdr:rowOff>314325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 flipH="1">
          <a:off x="1534885" y="6257684"/>
          <a:ext cx="564515" cy="217955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974724</xdr:colOff>
      <xdr:row>30</xdr:row>
      <xdr:rowOff>88900</xdr:rowOff>
    </xdr:from>
    <xdr:to>
      <xdr:col>1</xdr:col>
      <xdr:colOff>1567179</xdr:colOff>
      <xdr:row>30</xdr:row>
      <xdr:rowOff>311150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13567" y="7605486"/>
          <a:ext cx="59245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561974</xdr:colOff>
      <xdr:row>16</xdr:row>
      <xdr:rowOff>249555</xdr:rowOff>
    </xdr:from>
    <xdr:to>
      <xdr:col>5</xdr:col>
      <xdr:colOff>969644</xdr:colOff>
      <xdr:row>16</xdr:row>
      <xdr:rowOff>334137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22445" y="4511312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48</xdr:row>
      <xdr:rowOff>251460</xdr:rowOff>
    </xdr:from>
    <xdr:to>
      <xdr:col>5</xdr:col>
      <xdr:colOff>990600</xdr:colOff>
      <xdr:row>48</xdr:row>
      <xdr:rowOff>274320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044440" y="1005078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342901</xdr:colOff>
      <xdr:row>0</xdr:row>
      <xdr:rowOff>36468</xdr:rowOff>
    </xdr:from>
    <xdr:ext cx="413657" cy="605790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823372" y="36468"/>
          <a:ext cx="413657" cy="60579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30819</xdr:colOff>
      <xdr:row>13</xdr:row>
      <xdr:rowOff>295275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01039" y="422719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14</xdr:row>
      <xdr:rowOff>335280</xdr:rowOff>
    </xdr:from>
    <xdr:ext cx="340670" cy="46801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91514" y="46101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15</xdr:row>
      <xdr:rowOff>356235</xdr:rowOff>
    </xdr:from>
    <xdr:ext cx="340671" cy="843693"/>
    <xdr:sp macro="" textlink="">
      <xdr:nvSpPr>
        <xdr:cNvPr id="24" name="Rettango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589270" y="501205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32385</xdr:colOff>
      <xdr:row>16</xdr:row>
      <xdr:rowOff>331470</xdr:rowOff>
    </xdr:from>
    <xdr:ext cx="340671" cy="843693"/>
    <xdr:sp macro="" textlink="">
      <xdr:nvSpPr>
        <xdr:cNvPr id="25" name="Rettangol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02605" y="536829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561975</xdr:colOff>
      <xdr:row>19</xdr:row>
      <xdr:rowOff>603885</xdr:rowOff>
    </xdr:from>
    <xdr:ext cx="340671" cy="843693"/>
    <xdr:sp macro="" textlink="">
      <xdr:nvSpPr>
        <xdr:cNvPr id="27" name="Rettangol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95375" y="689991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563335</xdr:colOff>
      <xdr:row>29</xdr:row>
      <xdr:rowOff>587556</xdr:rowOff>
    </xdr:from>
    <xdr:ext cx="340671" cy="843693"/>
    <xdr:sp macro="" textlink="">
      <xdr:nvSpPr>
        <xdr:cNvPr id="28" name="Rettangol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2178" y="747277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561974</xdr:colOff>
      <xdr:row>15</xdr:row>
      <xdr:rowOff>257175</xdr:rowOff>
    </xdr:from>
    <xdr:to>
      <xdr:col>5</xdr:col>
      <xdr:colOff>969644</xdr:colOff>
      <xdr:row>15</xdr:row>
      <xdr:rowOff>341757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422445" y="4137932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575128</xdr:colOff>
      <xdr:row>14</xdr:row>
      <xdr:rowOff>247650</xdr:rowOff>
    </xdr:from>
    <xdr:to>
      <xdr:col>5</xdr:col>
      <xdr:colOff>975178</xdr:colOff>
      <xdr:row>14</xdr:row>
      <xdr:rowOff>332232</xdr:rowOff>
    </xdr:to>
    <xdr:sp macro="" textlink="">
      <xdr:nvSpPr>
        <xdr:cNvPr id="35" name="Freccia a destra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718628" y="3759200"/>
          <a:ext cx="40005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26123</xdr:colOff>
      <xdr:row>25</xdr:row>
      <xdr:rowOff>149700</xdr:rowOff>
    </xdr:from>
    <xdr:to>
      <xdr:col>0</xdr:col>
      <xdr:colOff>463419</xdr:colOff>
      <xdr:row>25</xdr:row>
      <xdr:rowOff>149700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26123" y="6757329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26124</xdr:colOff>
      <xdr:row>28</xdr:row>
      <xdr:rowOff>149700</xdr:rowOff>
    </xdr:from>
    <xdr:to>
      <xdr:col>0</xdr:col>
      <xdr:colOff>463420</xdr:colOff>
      <xdr:row>28</xdr:row>
      <xdr:rowOff>149700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26124" y="6920614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35</xdr:row>
      <xdr:rowOff>149700</xdr:rowOff>
    </xdr:from>
    <xdr:to>
      <xdr:col>0</xdr:col>
      <xdr:colOff>496077</xdr:colOff>
      <xdr:row>35</xdr:row>
      <xdr:rowOff>149700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58781" y="81180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38</xdr:row>
      <xdr:rowOff>149700</xdr:rowOff>
    </xdr:from>
    <xdr:to>
      <xdr:col>0</xdr:col>
      <xdr:colOff>496077</xdr:colOff>
      <xdr:row>38</xdr:row>
      <xdr:rowOff>149700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58781" y="8281329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43</xdr:row>
      <xdr:rowOff>149700</xdr:rowOff>
    </xdr:from>
    <xdr:to>
      <xdr:col>0</xdr:col>
      <xdr:colOff>496077</xdr:colOff>
      <xdr:row>43</xdr:row>
      <xdr:rowOff>149700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58781" y="187425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46</xdr:row>
      <xdr:rowOff>160586</xdr:rowOff>
    </xdr:from>
    <xdr:to>
      <xdr:col>0</xdr:col>
      <xdr:colOff>496077</xdr:colOff>
      <xdr:row>46</xdr:row>
      <xdr:rowOff>160586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58781" y="86187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413109</xdr:colOff>
      <xdr:row>0</xdr:row>
      <xdr:rowOff>80028</xdr:rowOff>
    </xdr:from>
    <xdr:to>
      <xdr:col>18</xdr:col>
      <xdr:colOff>413654</xdr:colOff>
      <xdr:row>1</xdr:row>
      <xdr:rowOff>232410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21662023" y="80028"/>
          <a:ext cx="545" cy="326553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11</xdr:row>
      <xdr:rowOff>378284</xdr:rowOff>
    </xdr:from>
    <xdr:to>
      <xdr:col>20</xdr:col>
      <xdr:colOff>87136</xdr:colOff>
      <xdr:row>13</xdr:row>
      <xdr:rowOff>161975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EE1FCEB-5811-4EFD-B830-C1B39A164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0" y="2565224"/>
          <a:ext cx="1538746" cy="770481"/>
        </a:xfrm>
        <a:prstGeom prst="rect">
          <a:avLst/>
        </a:prstGeom>
      </xdr:spPr>
    </xdr:pic>
    <xdr:clientData/>
  </xdr:twoCellAnchor>
  <xdr:twoCellAnchor>
    <xdr:from>
      <xdr:col>1</xdr:col>
      <xdr:colOff>996042</xdr:colOff>
      <xdr:row>20</xdr:row>
      <xdr:rowOff>96370</xdr:rowOff>
    </xdr:from>
    <xdr:to>
      <xdr:col>1</xdr:col>
      <xdr:colOff>1560557</xdr:colOff>
      <xdr:row>20</xdr:row>
      <xdr:rowOff>314325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E5149AEE-9B1B-4774-A212-8191417F1FB1}"/>
            </a:ext>
          </a:extLst>
        </xdr:cNvPr>
        <xdr:cNvSpPr/>
      </xdr:nvSpPr>
      <xdr:spPr>
        <a:xfrm rot="10800000" flipH="1">
          <a:off x="2001882" y="6280000"/>
          <a:ext cx="564515" cy="217955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974724</xdr:colOff>
      <xdr:row>30</xdr:row>
      <xdr:rowOff>88900</xdr:rowOff>
    </xdr:from>
    <xdr:to>
      <xdr:col>1</xdr:col>
      <xdr:colOff>1567179</xdr:colOff>
      <xdr:row>30</xdr:row>
      <xdr:rowOff>311150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AD9D0A28-F9FA-4487-8168-A3508F015F04}"/>
            </a:ext>
          </a:extLst>
        </xdr:cNvPr>
        <xdr:cNvSpPr/>
      </xdr:nvSpPr>
      <xdr:spPr>
        <a:xfrm>
          <a:off x="1980564" y="10775950"/>
          <a:ext cx="59245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561974</xdr:colOff>
      <xdr:row>16</xdr:row>
      <xdr:rowOff>249555</xdr:rowOff>
    </xdr:from>
    <xdr:to>
      <xdr:col>5</xdr:col>
      <xdr:colOff>969644</xdr:colOff>
      <xdr:row>16</xdr:row>
      <xdr:rowOff>334137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F676ECBE-3661-485F-A2A4-EEF504F87E02}"/>
            </a:ext>
          </a:extLst>
        </xdr:cNvPr>
        <xdr:cNvSpPr/>
      </xdr:nvSpPr>
      <xdr:spPr>
        <a:xfrm>
          <a:off x="5930264" y="4528185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48</xdr:row>
      <xdr:rowOff>251460</xdr:rowOff>
    </xdr:from>
    <xdr:to>
      <xdr:col>5</xdr:col>
      <xdr:colOff>990600</xdr:colOff>
      <xdr:row>48</xdr:row>
      <xdr:rowOff>274320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1C4BF019-3800-41B7-9CA0-CD62532930B6}"/>
            </a:ext>
          </a:extLst>
        </xdr:cNvPr>
        <xdr:cNvCxnSpPr/>
      </xdr:nvCxnSpPr>
      <xdr:spPr>
        <a:xfrm>
          <a:off x="5490210" y="1871091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337458</xdr:colOff>
      <xdr:row>0</xdr:row>
      <xdr:rowOff>41910</xdr:rowOff>
    </xdr:from>
    <xdr:ext cx="413657" cy="605790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8FEC746D-B8B2-4EC1-AC18-620FC22EBBDC}"/>
            </a:ext>
          </a:extLst>
        </xdr:cNvPr>
        <xdr:cNvSpPr/>
      </xdr:nvSpPr>
      <xdr:spPr>
        <a:xfrm>
          <a:off x="12817929" y="41910"/>
          <a:ext cx="413657" cy="60579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30819</xdr:colOff>
      <xdr:row>13</xdr:row>
      <xdr:rowOff>295275</xdr:rowOff>
    </xdr:from>
    <xdr:ext cx="340670" cy="468013"/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09C2FBCE-2013-4A5A-BE99-65F22EAAC800}"/>
            </a:ext>
          </a:extLst>
        </xdr:cNvPr>
        <xdr:cNvSpPr/>
      </xdr:nvSpPr>
      <xdr:spPr>
        <a:xfrm>
          <a:off x="5399109" y="346900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14</xdr:row>
      <xdr:rowOff>335280</xdr:rowOff>
    </xdr:from>
    <xdr:ext cx="340670" cy="468013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A0094FDF-F6A9-45E4-9F06-EEF7A385E2DB}"/>
            </a:ext>
          </a:extLst>
        </xdr:cNvPr>
        <xdr:cNvSpPr/>
      </xdr:nvSpPr>
      <xdr:spPr>
        <a:xfrm>
          <a:off x="5389584" y="385191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15</xdr:row>
      <xdr:rowOff>356235</xdr:rowOff>
    </xdr:from>
    <xdr:ext cx="340671" cy="84369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D511CB5-72FF-4254-A260-47F7871E06B5}"/>
            </a:ext>
          </a:extLst>
        </xdr:cNvPr>
        <xdr:cNvSpPr/>
      </xdr:nvSpPr>
      <xdr:spPr>
        <a:xfrm>
          <a:off x="5387340" y="425386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32385</xdr:colOff>
      <xdr:row>16</xdr:row>
      <xdr:rowOff>331470</xdr:rowOff>
    </xdr:from>
    <xdr:ext cx="340671" cy="84369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E2A975C-CEBA-453F-AE3C-A6B1C002400E}"/>
            </a:ext>
          </a:extLst>
        </xdr:cNvPr>
        <xdr:cNvSpPr/>
      </xdr:nvSpPr>
      <xdr:spPr>
        <a:xfrm>
          <a:off x="5400675" y="461010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561975</xdr:colOff>
      <xdr:row>19</xdr:row>
      <xdr:rowOff>603885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B2599546-1AEE-4A10-98D5-8832B16FF72F}"/>
            </a:ext>
          </a:extLst>
        </xdr:cNvPr>
        <xdr:cNvSpPr/>
      </xdr:nvSpPr>
      <xdr:spPr>
        <a:xfrm>
          <a:off x="1567815" y="615124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563335</xdr:colOff>
      <xdr:row>29</xdr:row>
      <xdr:rowOff>587556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7A2C81EA-6758-4D09-A3FB-75713FFBD002}"/>
            </a:ext>
          </a:extLst>
        </xdr:cNvPr>
        <xdr:cNvSpPr/>
      </xdr:nvSpPr>
      <xdr:spPr>
        <a:xfrm>
          <a:off x="1569175" y="10638336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561974</xdr:colOff>
      <xdr:row>15</xdr:row>
      <xdr:rowOff>257175</xdr:rowOff>
    </xdr:from>
    <xdr:to>
      <xdr:col>5</xdr:col>
      <xdr:colOff>969644</xdr:colOff>
      <xdr:row>15</xdr:row>
      <xdr:rowOff>341757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id="{1DC7B851-5C68-40CE-9760-1D2A9FB34567}"/>
            </a:ext>
          </a:extLst>
        </xdr:cNvPr>
        <xdr:cNvSpPr/>
      </xdr:nvSpPr>
      <xdr:spPr>
        <a:xfrm>
          <a:off x="5930264" y="4154805"/>
          <a:ext cx="40767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575128</xdr:colOff>
      <xdr:row>14</xdr:row>
      <xdr:rowOff>247650</xdr:rowOff>
    </xdr:from>
    <xdr:to>
      <xdr:col>5</xdr:col>
      <xdr:colOff>975178</xdr:colOff>
      <xdr:row>14</xdr:row>
      <xdr:rowOff>332232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9650A370-1F99-4AF0-A0DB-90D6A200B1C0}"/>
            </a:ext>
          </a:extLst>
        </xdr:cNvPr>
        <xdr:cNvSpPr/>
      </xdr:nvSpPr>
      <xdr:spPr>
        <a:xfrm>
          <a:off x="5943418" y="3764280"/>
          <a:ext cx="40005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26123</xdr:colOff>
      <xdr:row>25</xdr:row>
      <xdr:rowOff>149700</xdr:rowOff>
    </xdr:from>
    <xdr:to>
      <xdr:col>0</xdr:col>
      <xdr:colOff>463419</xdr:colOff>
      <xdr:row>25</xdr:row>
      <xdr:rowOff>149700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5780FD10-FC61-4A6C-B6C8-0B7408498E59}"/>
            </a:ext>
          </a:extLst>
        </xdr:cNvPr>
        <xdr:cNvCxnSpPr/>
      </xdr:nvCxnSpPr>
      <xdr:spPr>
        <a:xfrm flipH="1">
          <a:off x="26123" y="882888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26124</xdr:colOff>
      <xdr:row>28</xdr:row>
      <xdr:rowOff>149700</xdr:rowOff>
    </xdr:from>
    <xdr:to>
      <xdr:col>0</xdr:col>
      <xdr:colOff>463420</xdr:colOff>
      <xdr:row>28</xdr:row>
      <xdr:rowOff>149700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1C53A88E-A3F2-4E52-BC82-CC313952A144}"/>
            </a:ext>
          </a:extLst>
        </xdr:cNvPr>
        <xdr:cNvCxnSpPr/>
      </xdr:nvCxnSpPr>
      <xdr:spPr>
        <a:xfrm flipH="1">
          <a:off x="26124" y="1003665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35</xdr:row>
      <xdr:rowOff>149700</xdr:rowOff>
    </xdr:from>
    <xdr:to>
      <xdr:col>0</xdr:col>
      <xdr:colOff>496077</xdr:colOff>
      <xdr:row>35</xdr:row>
      <xdr:rowOff>149700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32C0A58F-F4F1-4ED2-845E-DE8A377C6F95}"/>
            </a:ext>
          </a:extLst>
        </xdr:cNvPr>
        <xdr:cNvCxnSpPr/>
      </xdr:nvCxnSpPr>
      <xdr:spPr>
        <a:xfrm flipH="1">
          <a:off x="58781" y="133323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38</xdr:row>
      <xdr:rowOff>149700</xdr:rowOff>
    </xdr:from>
    <xdr:to>
      <xdr:col>0</xdr:col>
      <xdr:colOff>496077</xdr:colOff>
      <xdr:row>38</xdr:row>
      <xdr:rowOff>149700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608C0A48-D1AB-49B1-85D2-19A808DE5615}"/>
            </a:ext>
          </a:extLst>
        </xdr:cNvPr>
        <xdr:cNvCxnSpPr/>
      </xdr:nvCxnSpPr>
      <xdr:spPr>
        <a:xfrm flipH="1">
          <a:off x="58781" y="1454007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43</xdr:row>
      <xdr:rowOff>149700</xdr:rowOff>
    </xdr:from>
    <xdr:to>
      <xdr:col>0</xdr:col>
      <xdr:colOff>496077</xdr:colOff>
      <xdr:row>43</xdr:row>
      <xdr:rowOff>149700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67327AF7-A24A-42E5-A0C5-3DBAF598D9ED}"/>
            </a:ext>
          </a:extLst>
        </xdr:cNvPr>
        <xdr:cNvCxnSpPr/>
      </xdr:nvCxnSpPr>
      <xdr:spPr>
        <a:xfrm flipH="1">
          <a:off x="58781" y="1679178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46</xdr:row>
      <xdr:rowOff>160586</xdr:rowOff>
    </xdr:from>
    <xdr:to>
      <xdr:col>0</xdr:col>
      <xdr:colOff>496077</xdr:colOff>
      <xdr:row>46</xdr:row>
      <xdr:rowOff>160586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8338F6C0-926A-453C-ADD1-7AD73EF60C29}"/>
            </a:ext>
          </a:extLst>
        </xdr:cNvPr>
        <xdr:cNvCxnSpPr/>
      </xdr:nvCxnSpPr>
      <xdr:spPr>
        <a:xfrm flipH="1">
          <a:off x="58781" y="1801043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413109</xdr:colOff>
      <xdr:row>0</xdr:row>
      <xdr:rowOff>80028</xdr:rowOff>
    </xdr:from>
    <xdr:to>
      <xdr:col>18</xdr:col>
      <xdr:colOff>413654</xdr:colOff>
      <xdr:row>1</xdr:row>
      <xdr:rowOff>232410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F5FE9099-F69B-474F-AA3F-0C2D1E2C78B5}"/>
            </a:ext>
          </a:extLst>
        </xdr:cNvPr>
        <xdr:cNvCxnSpPr/>
      </xdr:nvCxnSpPr>
      <xdr:spPr>
        <a:xfrm flipH="1" flipV="1">
          <a:off x="14414859" y="80028"/>
          <a:ext cx="545" cy="316212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3">
    <tabColor theme="4" tint="0.59999389629810485"/>
    <pageSetUpPr fitToPage="1"/>
  </sheetPr>
  <dimension ref="A1:U55"/>
  <sheetViews>
    <sheetView tabSelected="1" zoomScale="70" zoomScaleNormal="70" zoomScaleSheetLayoutView="30" workbookViewId="0">
      <selection activeCell="D11" sqref="D11"/>
    </sheetView>
  </sheetViews>
  <sheetFormatPr defaultColWidth="9.109375" defaultRowHeight="13.2" outlineLevelRow="1" outlineLevelCol="1" x14ac:dyDescent="0.25"/>
  <cols>
    <col min="1" max="1" width="13.88671875" style="130" customWidth="1"/>
    <col min="2" max="2" width="22.5546875" style="29" customWidth="1"/>
    <col min="3" max="4" width="14.5546875" style="29" customWidth="1"/>
    <col min="5" max="5" width="8.6640625" style="29" customWidth="1"/>
    <col min="6" max="6" width="14" style="29" customWidth="1"/>
    <col min="7" max="11" width="10.5546875" style="29" customWidth="1"/>
    <col min="12" max="12" width="10.5546875" style="30" customWidth="1"/>
    <col min="13" max="16" width="10.5546875" style="29" customWidth="1"/>
    <col min="17" max="18" width="10.5546875" style="29" hidden="1" customWidth="1" outlineLevel="1"/>
    <col min="19" max="19" width="11.5546875" style="29" customWidth="1" collapsed="1"/>
    <col min="20" max="20" width="8.5546875" style="29" customWidth="1"/>
    <col min="21" max="21" width="9.5546875" style="29" customWidth="1"/>
    <col min="22" max="16384" width="9.109375" style="29"/>
  </cols>
  <sheetData>
    <row r="1" spans="1:21" ht="13.8" thickBot="1" x14ac:dyDescent="0.3"/>
    <row r="2" spans="1:21" s="31" customFormat="1" ht="31.8" customHeight="1" x14ac:dyDescent="0.25">
      <c r="A2" s="129"/>
      <c r="G2" s="263" t="s">
        <v>76</v>
      </c>
      <c r="H2" s="264"/>
      <c r="I2" s="264"/>
      <c r="J2" s="264"/>
      <c r="K2" s="264"/>
      <c r="L2" s="264"/>
      <c r="M2" s="264"/>
      <c r="N2" s="264"/>
      <c r="O2" s="264"/>
      <c r="P2" s="265"/>
      <c r="S2" s="145" t="s">
        <v>61</v>
      </c>
    </row>
    <row r="3" spans="1:21" s="31" customFormat="1" ht="26.4" customHeight="1" x14ac:dyDescent="0.25">
      <c r="A3" s="129"/>
      <c r="G3" s="154" t="s">
        <v>30</v>
      </c>
      <c r="H3" s="32"/>
      <c r="I3" s="236" t="s">
        <v>10</v>
      </c>
      <c r="J3" s="32"/>
      <c r="K3" s="236" t="s">
        <v>11</v>
      </c>
      <c r="L3" s="32"/>
      <c r="M3" s="236" t="s">
        <v>9</v>
      </c>
      <c r="N3" s="32"/>
      <c r="O3" s="236" t="s">
        <v>12</v>
      </c>
      <c r="P3" s="142"/>
    </row>
    <row r="4" spans="1:21" s="31" customFormat="1" x14ac:dyDescent="0.25">
      <c r="A4" s="129"/>
      <c r="G4" s="155"/>
      <c r="H4" s="238"/>
      <c r="I4" s="238"/>
      <c r="K4" s="238"/>
      <c r="L4" s="238"/>
      <c r="M4" s="238"/>
      <c r="N4" s="238"/>
      <c r="O4" s="238"/>
      <c r="P4" s="33"/>
    </row>
    <row r="5" spans="1:21" s="31" customFormat="1" ht="25.2" customHeight="1" x14ac:dyDescent="0.25">
      <c r="A5" s="129"/>
      <c r="G5" s="156" t="s">
        <v>40</v>
      </c>
      <c r="H5" s="277"/>
      <c r="I5" s="278"/>
      <c r="J5" s="279"/>
      <c r="K5" s="236" t="s">
        <v>51</v>
      </c>
      <c r="L5" s="32"/>
      <c r="M5" s="236" t="s">
        <v>52</v>
      </c>
      <c r="N5" s="34"/>
      <c r="O5" s="236" t="s">
        <v>54</v>
      </c>
      <c r="P5" s="143"/>
    </row>
    <row r="6" spans="1:21" s="31" customFormat="1" ht="25.2" customHeight="1" x14ac:dyDescent="0.25">
      <c r="A6" s="129"/>
      <c r="G6" s="156" t="s">
        <v>80</v>
      </c>
      <c r="H6" s="277"/>
      <c r="I6" s="278"/>
      <c r="J6" s="279"/>
      <c r="K6" s="236" t="s">
        <v>83</v>
      </c>
      <c r="L6" s="32"/>
      <c r="M6" s="236" t="s">
        <v>53</v>
      </c>
      <c r="N6" s="34"/>
      <c r="O6" s="236" t="s">
        <v>55</v>
      </c>
      <c r="P6" s="143"/>
    </row>
    <row r="7" spans="1:21" s="31" customFormat="1" ht="25.2" customHeight="1" x14ac:dyDescent="0.25">
      <c r="A7" s="129"/>
      <c r="G7" s="156" t="s">
        <v>81</v>
      </c>
      <c r="H7" s="277"/>
      <c r="I7" s="278"/>
      <c r="J7" s="279"/>
      <c r="K7" s="236" t="s">
        <v>84</v>
      </c>
      <c r="L7" s="32"/>
      <c r="M7" s="236"/>
      <c r="N7" s="237"/>
      <c r="O7" s="236"/>
      <c r="P7" s="239"/>
    </row>
    <row r="8" spans="1:21" s="31" customFormat="1" ht="25.2" customHeight="1" x14ac:dyDescent="0.25">
      <c r="A8" s="129"/>
      <c r="G8" s="156" t="s">
        <v>82</v>
      </c>
      <c r="H8" s="277"/>
      <c r="I8" s="278"/>
      <c r="J8" s="279"/>
      <c r="K8" s="236" t="s">
        <v>85</v>
      </c>
      <c r="L8" s="32"/>
      <c r="M8" s="236"/>
      <c r="N8" s="237"/>
      <c r="O8" s="236"/>
      <c r="P8" s="239"/>
    </row>
    <row r="9" spans="1:21" s="31" customFormat="1" ht="13.8" thickBot="1" x14ac:dyDescent="0.3">
      <c r="A9" s="129"/>
      <c r="G9" s="35"/>
      <c r="H9" s="36"/>
      <c r="I9" s="36"/>
      <c r="J9" s="36"/>
      <c r="K9" s="36"/>
      <c r="L9" s="36"/>
      <c r="M9" s="36"/>
      <c r="N9" s="36"/>
      <c r="O9" s="36"/>
      <c r="P9" s="37"/>
    </row>
    <row r="10" spans="1:21" s="31" customFormat="1" x14ac:dyDescent="0.25">
      <c r="A10" s="129"/>
      <c r="L10" s="38"/>
    </row>
    <row r="11" spans="1:21" s="31" customFormat="1" x14ac:dyDescent="0.25">
      <c r="A11" s="129"/>
      <c r="L11" s="38"/>
    </row>
    <row r="12" spans="1:21" s="31" customFormat="1" ht="36.6" customHeight="1" x14ac:dyDescent="0.25">
      <c r="A12" s="129"/>
      <c r="E12" s="39"/>
      <c r="F12" s="39"/>
      <c r="G12" s="266" t="s">
        <v>4</v>
      </c>
      <c r="H12" s="266"/>
      <c r="I12" s="266"/>
      <c r="J12" s="266"/>
      <c r="K12" s="266"/>
      <c r="L12" s="266"/>
      <c r="M12" s="266"/>
      <c r="N12" s="266"/>
      <c r="O12" s="266"/>
      <c r="P12" s="266"/>
    </row>
    <row r="13" spans="1:21" s="31" customFormat="1" ht="41.1" customHeight="1" x14ac:dyDescent="0.25">
      <c r="A13" s="129"/>
      <c r="B13" s="40"/>
      <c r="E13" s="41"/>
      <c r="F13" s="41"/>
      <c r="G13" s="267" t="s">
        <v>5</v>
      </c>
      <c r="H13" s="267"/>
      <c r="I13" s="267"/>
      <c r="J13" s="267"/>
      <c r="K13" s="267"/>
      <c r="L13" s="267"/>
      <c r="M13" s="267"/>
      <c r="N13" s="267"/>
      <c r="O13" s="267"/>
      <c r="P13" s="267"/>
    </row>
    <row r="14" spans="1:21" ht="27" customHeight="1" thickBot="1" x14ac:dyDescent="0.3">
      <c r="B14" s="42"/>
    </row>
    <row r="15" spans="1:21" ht="30" customHeight="1" thickBot="1" x14ac:dyDescent="0.3">
      <c r="B15" s="244" t="s">
        <v>50</v>
      </c>
      <c r="C15" s="247" t="s">
        <v>62</v>
      </c>
      <c r="D15" s="247" t="s">
        <v>57</v>
      </c>
      <c r="E15" s="256" t="s">
        <v>33</v>
      </c>
      <c r="F15" s="83" t="s">
        <v>64</v>
      </c>
      <c r="G15" s="85" t="s">
        <v>56</v>
      </c>
      <c r="H15" s="85" t="s">
        <v>56</v>
      </c>
      <c r="I15" s="85" t="s">
        <v>56</v>
      </c>
      <c r="J15" s="85" t="s">
        <v>56</v>
      </c>
      <c r="K15" s="85" t="s">
        <v>56</v>
      </c>
      <c r="L15" s="85" t="s">
        <v>56</v>
      </c>
      <c r="M15" s="85" t="s">
        <v>56</v>
      </c>
      <c r="N15" s="85" t="s">
        <v>56</v>
      </c>
      <c r="O15" s="85" t="s">
        <v>56</v>
      </c>
      <c r="P15" s="85" t="s">
        <v>56</v>
      </c>
      <c r="Q15" s="86" t="s">
        <v>56</v>
      </c>
      <c r="R15" s="86" t="s">
        <v>56</v>
      </c>
      <c r="S15" s="268" t="s">
        <v>0</v>
      </c>
      <c r="T15" s="269"/>
      <c r="U15" s="270"/>
    </row>
    <row r="16" spans="1:21" ht="30" customHeight="1" x14ac:dyDescent="0.25">
      <c r="B16" s="245"/>
      <c r="C16" s="248"/>
      <c r="D16" s="248"/>
      <c r="E16" s="257"/>
      <c r="F16" s="84" t="s">
        <v>63</v>
      </c>
      <c r="G16" s="87" t="str">
        <f t="shared" ref="G16:R16" si="0">IF(G15="gg/mm","",(IF(G15="","",G15)))</f>
        <v/>
      </c>
      <c r="H16" s="87" t="str">
        <f t="shared" si="0"/>
        <v/>
      </c>
      <c r="I16" s="87" t="str">
        <f t="shared" si="0"/>
        <v/>
      </c>
      <c r="J16" s="87" t="str">
        <f t="shared" si="0"/>
        <v/>
      </c>
      <c r="K16" s="87" t="str">
        <f t="shared" si="0"/>
        <v/>
      </c>
      <c r="L16" s="87" t="str">
        <f t="shared" si="0"/>
        <v/>
      </c>
      <c r="M16" s="87" t="str">
        <f t="shared" si="0"/>
        <v/>
      </c>
      <c r="N16" s="87" t="str">
        <f t="shared" si="0"/>
        <v/>
      </c>
      <c r="O16" s="87" t="str">
        <f t="shared" si="0"/>
        <v/>
      </c>
      <c r="P16" s="87" t="str">
        <f t="shared" si="0"/>
        <v/>
      </c>
      <c r="Q16" s="87" t="str">
        <f t="shared" si="0"/>
        <v/>
      </c>
      <c r="R16" s="87" t="str">
        <f t="shared" si="0"/>
        <v/>
      </c>
      <c r="S16" s="271" t="s">
        <v>45</v>
      </c>
      <c r="T16" s="272"/>
      <c r="U16" s="273"/>
    </row>
    <row r="17" spans="1:21" ht="30" customHeight="1" thickBot="1" x14ac:dyDescent="0.3">
      <c r="B17" s="245"/>
      <c r="C17" s="248"/>
      <c r="D17" s="248"/>
      <c r="E17" s="257"/>
      <c r="F17" s="84" t="s">
        <v>65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274"/>
      <c r="T17" s="275"/>
      <c r="U17" s="276"/>
    </row>
    <row r="18" spans="1:21" ht="30" customHeight="1" thickBot="1" x14ac:dyDescent="0.3">
      <c r="B18" s="246"/>
      <c r="C18" s="249"/>
      <c r="D18" s="259"/>
      <c r="E18" s="258"/>
      <c r="F18" s="126" t="s">
        <v>66</v>
      </c>
      <c r="G18" s="157" t="s">
        <v>44</v>
      </c>
      <c r="H18" s="157" t="s">
        <v>44</v>
      </c>
      <c r="I18" s="157" t="s">
        <v>44</v>
      </c>
      <c r="J18" s="157" t="s">
        <v>44</v>
      </c>
      <c r="K18" s="157" t="s">
        <v>44</v>
      </c>
      <c r="L18" s="157" t="s">
        <v>44</v>
      </c>
      <c r="M18" s="157" t="s">
        <v>44</v>
      </c>
      <c r="N18" s="157" t="s">
        <v>44</v>
      </c>
      <c r="O18" s="157" t="s">
        <v>44</v>
      </c>
      <c r="P18" s="157" t="s">
        <v>44</v>
      </c>
      <c r="Q18" s="157" t="s">
        <v>44</v>
      </c>
      <c r="R18" s="157" t="s">
        <v>44</v>
      </c>
      <c r="S18" s="80" t="s">
        <v>2</v>
      </c>
      <c r="T18" s="81" t="s">
        <v>1</v>
      </c>
      <c r="U18" s="82"/>
    </row>
    <row r="19" spans="1:21" ht="40.049999999999997" customHeight="1" x14ac:dyDescent="0.25">
      <c r="B19" s="43"/>
      <c r="C19" s="44"/>
      <c r="D19" s="44"/>
      <c r="E19" s="45"/>
      <c r="F19" s="128" t="s">
        <v>37</v>
      </c>
      <c r="G19" s="89">
        <f>IF('IMPOSTA TURNI Open-Lim B'!B2&gt;0,'IMPOSTA TURNI Open-Lim B'!B2,0)</f>
        <v>0</v>
      </c>
      <c r="H19" s="89">
        <f>IF('IMPOSTA TURNI Open-Lim B'!C2&gt;0,'IMPOSTA TURNI Open-Lim B'!C2,0)</f>
        <v>0</v>
      </c>
      <c r="I19" s="89">
        <f>IF('IMPOSTA TURNI Open-Lim B'!D2&gt;0,'IMPOSTA TURNI Open-Lim B'!D2,0)</f>
        <v>0</v>
      </c>
      <c r="J19" s="89">
        <f>IF('IMPOSTA TURNI Open-Lim B'!E2&gt;0,'IMPOSTA TURNI Open-Lim B'!E2,0)</f>
        <v>0</v>
      </c>
      <c r="K19" s="89">
        <f>IF('IMPOSTA TURNI Open-Lim B'!F2&gt;0,'IMPOSTA TURNI Open-Lim B'!F2,0)</f>
        <v>0</v>
      </c>
      <c r="L19" s="89">
        <f>IF('IMPOSTA TURNI Open-Lim B'!G2&gt;0,'IMPOSTA TURNI Open-Lim B'!G2,0)</f>
        <v>0</v>
      </c>
      <c r="M19" s="89">
        <f>IF('IMPOSTA TURNI Open-Lim B'!H2&gt;0,'IMPOSTA TURNI Open-Lim B'!H2,0)</f>
        <v>0</v>
      </c>
      <c r="N19" s="89">
        <f>IF('IMPOSTA TURNI Open-Lim B'!I2&gt;0,'IMPOSTA TURNI Open-Lim B'!I2,0)</f>
        <v>0</v>
      </c>
      <c r="O19" s="89">
        <f>IF('IMPOSTA TURNI Open-Lim B'!J2&gt;0,'IMPOSTA TURNI Open-Lim B'!J2,0)</f>
        <v>0</v>
      </c>
      <c r="P19" s="89">
        <f>IF('IMPOSTA TURNI Open-Lim B'!K2&gt;0,'IMPOSTA TURNI Open-Lim B'!K2,0)</f>
        <v>0</v>
      </c>
      <c r="Q19" s="89">
        <f>IF('IMPOSTA TURNI Open-Lim B'!L2&gt;0,'IMPOSTA TURNI Open-Lim B'!L2,0)</f>
        <v>0</v>
      </c>
      <c r="R19" s="89">
        <f>IF('IMPOSTA TURNI Open-Lim B'!M2&gt;0,'IMPOSTA TURNI Open-Lim B'!M2,0)</f>
        <v>0</v>
      </c>
      <c r="S19" s="112"/>
      <c r="T19" s="46"/>
      <c r="U19" s="47"/>
    </row>
    <row r="20" spans="1:21" ht="50.1" customHeight="1" x14ac:dyDescent="0.25">
      <c r="B20" s="90" t="s">
        <v>7</v>
      </c>
      <c r="C20" s="96"/>
      <c r="D20" s="96"/>
      <c r="E20" s="48"/>
      <c r="F20" s="48"/>
      <c r="G20" s="49"/>
      <c r="H20" s="49"/>
      <c r="I20" s="50"/>
      <c r="J20" s="50"/>
      <c r="K20" s="50"/>
      <c r="L20" s="50"/>
      <c r="M20" s="50"/>
      <c r="N20" s="50"/>
      <c r="O20" s="50"/>
      <c r="P20" s="51"/>
      <c r="Q20" s="50"/>
      <c r="R20" s="51"/>
      <c r="S20" s="113"/>
      <c r="T20" s="52"/>
      <c r="U20" s="53"/>
    </row>
    <row r="21" spans="1:21" ht="32.1" customHeight="1" thickBot="1" x14ac:dyDescent="0.3">
      <c r="B21" s="91"/>
      <c r="C21" s="97">
        <v>0</v>
      </c>
      <c r="D21" s="98">
        <f>IF(C21&gt;0,C21-S21-1,0)</f>
        <v>0</v>
      </c>
      <c r="E21" s="54">
        <v>0</v>
      </c>
      <c r="F21" s="55" t="e">
        <f>E21/C21</f>
        <v>#DIV/0!</v>
      </c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6"/>
      <c r="R21" s="57"/>
      <c r="S21" s="114">
        <f>SUM(G21:R21)</f>
        <v>0</v>
      </c>
      <c r="T21" s="58"/>
      <c r="U21" s="59" t="e">
        <f>T21/S21</f>
        <v>#DIV/0!</v>
      </c>
    </row>
    <row r="22" spans="1:21" ht="50.1" hidden="1" customHeight="1" outlineLevel="1" thickTop="1" x14ac:dyDescent="0.25">
      <c r="B22" s="118" t="s">
        <v>46</v>
      </c>
      <c r="C22" s="119"/>
      <c r="D22" s="119"/>
      <c r="E22" s="120"/>
      <c r="F22" s="120"/>
      <c r="G22" s="121"/>
      <c r="H22" s="121"/>
      <c r="I22" s="122"/>
      <c r="J22" s="122"/>
      <c r="K22" s="122"/>
      <c r="L22" s="122"/>
      <c r="M22" s="122"/>
      <c r="N22" s="122"/>
      <c r="O22" s="122"/>
      <c r="P22" s="123"/>
      <c r="Q22" s="122"/>
      <c r="R22" s="123"/>
      <c r="S22" s="115"/>
      <c r="T22" s="58"/>
      <c r="U22" s="63"/>
    </row>
    <row r="23" spans="1:21" ht="32.1" hidden="1" customHeight="1" outlineLevel="1" thickBot="1" x14ac:dyDescent="0.3">
      <c r="B23" s="136"/>
      <c r="C23" s="97">
        <v>0</v>
      </c>
      <c r="D23" s="98">
        <f>IF(C23&gt;0,C23-S23-1,0)</f>
        <v>0</v>
      </c>
      <c r="E23" s="54">
        <v>0</v>
      </c>
      <c r="F23" s="55" t="e">
        <f>E23/C23</f>
        <v>#DIV/0!</v>
      </c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56"/>
      <c r="R23" s="57"/>
      <c r="S23" s="114">
        <f>SUM(G23:R23)</f>
        <v>0</v>
      </c>
      <c r="T23" s="58"/>
      <c r="U23" s="59" t="e">
        <f>T23/S23</f>
        <v>#DIV/0!</v>
      </c>
    </row>
    <row r="24" spans="1:21" ht="50.1" hidden="1" customHeight="1" outlineLevel="1" thickTop="1" x14ac:dyDescent="0.25">
      <c r="B24" s="92" t="s">
        <v>46</v>
      </c>
      <c r="C24" s="96"/>
      <c r="D24" s="96"/>
      <c r="E24" s="48"/>
      <c r="F24" s="48"/>
      <c r="G24" s="49"/>
      <c r="H24" s="49"/>
      <c r="I24" s="50"/>
      <c r="J24" s="50"/>
      <c r="K24" s="50"/>
      <c r="L24" s="50"/>
      <c r="M24" s="50"/>
      <c r="N24" s="50"/>
      <c r="O24" s="50"/>
      <c r="P24" s="51"/>
      <c r="Q24" s="50"/>
      <c r="R24" s="51"/>
      <c r="S24" s="113"/>
      <c r="T24" s="52"/>
      <c r="U24" s="53"/>
    </row>
    <row r="25" spans="1:21" ht="32.1" hidden="1" customHeight="1" outlineLevel="1" thickBot="1" x14ac:dyDescent="0.3">
      <c r="B25" s="136"/>
      <c r="C25" s="97">
        <v>0</v>
      </c>
      <c r="D25" s="98">
        <f>IF(C25&gt;0,C25-S25-1,0)</f>
        <v>0</v>
      </c>
      <c r="E25" s="54">
        <v>0</v>
      </c>
      <c r="F25" s="55" t="e">
        <f>E25/C25</f>
        <v>#DIV/0!</v>
      </c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6"/>
      <c r="R25" s="57"/>
      <c r="S25" s="114">
        <f>SUM(G25:R25)</f>
        <v>0</v>
      </c>
      <c r="T25" s="58"/>
      <c r="U25" s="59" t="e">
        <f>T25/S25</f>
        <v>#DIV/0!</v>
      </c>
    </row>
    <row r="26" spans="1:21" ht="13.05" customHeight="1" collapsed="1" thickTop="1" thickBot="1" x14ac:dyDescent="0.3">
      <c r="A26" s="144" t="s">
        <v>58</v>
      </c>
      <c r="B26" s="146"/>
      <c r="C26" s="147"/>
      <c r="D26" s="148"/>
      <c r="E26" s="149"/>
      <c r="F26" s="150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27"/>
      <c r="R26" s="135"/>
      <c r="S26" s="116"/>
      <c r="T26" s="52"/>
      <c r="U26" s="117"/>
    </row>
    <row r="27" spans="1:21" ht="50.1" hidden="1" customHeight="1" outlineLevel="1" thickTop="1" x14ac:dyDescent="0.25">
      <c r="B27" s="92" t="s">
        <v>46</v>
      </c>
      <c r="C27" s="96"/>
      <c r="D27" s="96"/>
      <c r="E27" s="48"/>
      <c r="F27" s="48"/>
      <c r="G27" s="49"/>
      <c r="H27" s="49"/>
      <c r="I27" s="50"/>
      <c r="J27" s="50"/>
      <c r="K27" s="50"/>
      <c r="L27" s="50"/>
      <c r="M27" s="50"/>
      <c r="N27" s="50"/>
      <c r="O27" s="50"/>
      <c r="P27" s="51"/>
      <c r="Q27" s="50"/>
      <c r="R27" s="51"/>
      <c r="S27" s="113"/>
      <c r="T27" s="52"/>
      <c r="U27" s="53"/>
    </row>
    <row r="28" spans="1:21" ht="32.1" hidden="1" customHeight="1" outlineLevel="1" thickBot="1" x14ac:dyDescent="0.3">
      <c r="B28" s="136"/>
      <c r="C28" s="97">
        <v>0</v>
      </c>
      <c r="D28" s="98">
        <f>IF(C28&gt;0,C28-S28-1,0)</f>
        <v>0</v>
      </c>
      <c r="E28" s="54">
        <v>0</v>
      </c>
      <c r="F28" s="55" t="e">
        <f>E28/C28</f>
        <v>#DIV/0!</v>
      </c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6"/>
      <c r="R28" s="57"/>
      <c r="S28" s="114">
        <f>SUM(G28:R28)</f>
        <v>0</v>
      </c>
      <c r="T28" s="58"/>
      <c r="U28" s="59" t="e">
        <f>T28/S28</f>
        <v>#DIV/0!</v>
      </c>
    </row>
    <row r="29" spans="1:21" ht="13.05" customHeight="1" collapsed="1" thickTop="1" thickBot="1" x14ac:dyDescent="0.3">
      <c r="A29" s="144" t="s">
        <v>58</v>
      </c>
      <c r="B29" s="146"/>
      <c r="C29" s="147"/>
      <c r="D29" s="148"/>
      <c r="E29" s="149"/>
      <c r="F29" s="150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2"/>
      <c r="S29" s="116"/>
      <c r="T29" s="52"/>
      <c r="U29" s="117"/>
    </row>
    <row r="30" spans="1:21" ht="50.1" customHeight="1" thickTop="1" x14ac:dyDescent="0.25">
      <c r="B30" s="94" t="s">
        <v>8</v>
      </c>
      <c r="C30" s="99"/>
      <c r="D30" s="99"/>
      <c r="E30" s="48"/>
      <c r="F30" s="48"/>
      <c r="G30" s="61"/>
      <c r="H30" s="60"/>
      <c r="I30" s="61"/>
      <c r="J30" s="60"/>
      <c r="K30" s="61"/>
      <c r="L30" s="61"/>
      <c r="M30" s="61"/>
      <c r="N30" s="61"/>
      <c r="O30" s="61"/>
      <c r="P30" s="61"/>
      <c r="Q30" s="61"/>
      <c r="R30" s="62"/>
      <c r="S30" s="115"/>
      <c r="T30" s="58"/>
      <c r="U30" s="63"/>
    </row>
    <row r="31" spans="1:21" ht="32.1" customHeight="1" thickBot="1" x14ac:dyDescent="0.35">
      <c r="A31" s="131"/>
      <c r="B31" s="140"/>
      <c r="C31" s="100">
        <v>0</v>
      </c>
      <c r="D31" s="101">
        <f>IF(C31&gt;0,C31-S31-1,0)</f>
        <v>0</v>
      </c>
      <c r="E31" s="64">
        <v>0</v>
      </c>
      <c r="F31" s="55" t="e">
        <f>E31/C31</f>
        <v>#DIV/0!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7"/>
      <c r="S31" s="114">
        <f>SUM(G31:R31)</f>
        <v>0</v>
      </c>
      <c r="T31" s="58"/>
      <c r="U31" s="59" t="e">
        <f>T31/S31</f>
        <v>#DIV/0!</v>
      </c>
    </row>
    <row r="32" spans="1:21" ht="50.1" hidden="1" customHeight="1" outlineLevel="1" thickTop="1" x14ac:dyDescent="0.25">
      <c r="B32" s="93" t="s">
        <v>46</v>
      </c>
      <c r="C32" s="99"/>
      <c r="D32" s="99"/>
      <c r="E32" s="48"/>
      <c r="F32" s="48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113"/>
      <c r="T32" s="52"/>
      <c r="U32" s="53"/>
    </row>
    <row r="33" spans="1:21" ht="32.1" hidden="1" customHeight="1" outlineLevel="1" thickBot="1" x14ac:dyDescent="0.3">
      <c r="B33" s="138"/>
      <c r="C33" s="102">
        <v>0</v>
      </c>
      <c r="D33" s="103">
        <f>IF(C33&gt;0,C33-S33-1,0)</f>
        <v>0</v>
      </c>
      <c r="E33" s="54">
        <v>0</v>
      </c>
      <c r="F33" s="55" t="e">
        <f>E33/C33</f>
        <v>#DIV/0!</v>
      </c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6"/>
      <c r="R33" s="57"/>
      <c r="S33" s="114">
        <f>SUM(G33:R33)</f>
        <v>0</v>
      </c>
      <c r="T33" s="58"/>
      <c r="U33" s="59" t="e">
        <f>T33/S33</f>
        <v>#DIV/0!</v>
      </c>
    </row>
    <row r="34" spans="1:21" ht="50.1" hidden="1" customHeight="1" outlineLevel="1" thickTop="1" x14ac:dyDescent="0.25">
      <c r="B34" s="93" t="s">
        <v>46</v>
      </c>
      <c r="C34" s="99"/>
      <c r="D34" s="99"/>
      <c r="E34" s="48"/>
      <c r="F34" s="48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113"/>
      <c r="T34" s="52"/>
      <c r="U34" s="53"/>
    </row>
    <row r="35" spans="1:21" ht="32.1" hidden="1" customHeight="1" outlineLevel="1" thickBot="1" x14ac:dyDescent="0.3">
      <c r="B35" s="138"/>
      <c r="C35" s="102">
        <v>0</v>
      </c>
      <c r="D35" s="103">
        <f>IF(C35&gt;0,C35-S35-1,0)</f>
        <v>0</v>
      </c>
      <c r="E35" s="54">
        <v>0</v>
      </c>
      <c r="F35" s="55" t="e">
        <f>E35/C35</f>
        <v>#DIV/0!</v>
      </c>
      <c r="G35" s="56"/>
      <c r="H35" s="56"/>
      <c r="I35" s="56"/>
      <c r="J35" s="56"/>
      <c r="K35" s="56"/>
      <c r="L35" s="56"/>
      <c r="M35" s="56"/>
      <c r="N35" s="56"/>
      <c r="O35" s="56"/>
      <c r="P35" s="57"/>
      <c r="Q35" s="56"/>
      <c r="R35" s="57"/>
      <c r="S35" s="114">
        <f>SUM(G35:R35)</f>
        <v>0</v>
      </c>
      <c r="T35" s="58"/>
      <c r="U35" s="59" t="e">
        <f>T35/S35</f>
        <v>#DIV/0!</v>
      </c>
    </row>
    <row r="36" spans="1:21" ht="13.05" customHeight="1" collapsed="1" thickTop="1" thickBot="1" x14ac:dyDescent="0.3">
      <c r="A36" s="144" t="s">
        <v>58</v>
      </c>
      <c r="B36" s="146"/>
      <c r="C36" s="147"/>
      <c r="D36" s="148"/>
      <c r="E36" s="149"/>
      <c r="F36" s="150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27"/>
      <c r="R36" s="135"/>
      <c r="S36" s="116"/>
      <c r="T36" s="52"/>
      <c r="U36" s="117"/>
    </row>
    <row r="37" spans="1:21" ht="50.1" hidden="1" customHeight="1" outlineLevel="1" thickTop="1" x14ac:dyDescent="0.25">
      <c r="B37" s="93" t="s">
        <v>46</v>
      </c>
      <c r="C37" s="99"/>
      <c r="D37" s="99"/>
      <c r="E37" s="48"/>
      <c r="F37" s="48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113"/>
      <c r="T37" s="52"/>
      <c r="U37" s="53"/>
    </row>
    <row r="38" spans="1:21" ht="32.1" hidden="1" customHeight="1" outlineLevel="1" thickBot="1" x14ac:dyDescent="0.3">
      <c r="B38" s="138"/>
      <c r="C38" s="102">
        <v>0</v>
      </c>
      <c r="D38" s="103">
        <f>IF(C38&gt;0,C38-S38-1,0)</f>
        <v>0</v>
      </c>
      <c r="E38" s="54">
        <v>0</v>
      </c>
      <c r="F38" s="55" t="e">
        <f>E38/C38</f>
        <v>#DIV/0!</v>
      </c>
      <c r="G38" s="56"/>
      <c r="H38" s="56"/>
      <c r="I38" s="56"/>
      <c r="J38" s="56"/>
      <c r="K38" s="56"/>
      <c r="L38" s="56"/>
      <c r="M38" s="56"/>
      <c r="N38" s="56"/>
      <c r="O38" s="56"/>
      <c r="P38" s="57"/>
      <c r="Q38" s="56"/>
      <c r="R38" s="57"/>
      <c r="S38" s="114">
        <f>SUM(G38:R38)</f>
        <v>0</v>
      </c>
      <c r="T38" s="58"/>
      <c r="U38" s="59" t="e">
        <f>T38/S38</f>
        <v>#DIV/0!</v>
      </c>
    </row>
    <row r="39" spans="1:21" ht="13.05" customHeight="1" collapsed="1" thickTop="1" thickBot="1" x14ac:dyDescent="0.3">
      <c r="A39" s="144" t="s">
        <v>58</v>
      </c>
      <c r="B39" s="146"/>
      <c r="C39" s="147"/>
      <c r="D39" s="148"/>
      <c r="E39" s="149"/>
      <c r="F39" s="150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2"/>
      <c r="S39" s="116"/>
      <c r="T39" s="52"/>
      <c r="U39" s="117"/>
    </row>
    <row r="40" spans="1:21" ht="50.1" customHeight="1" outlineLevel="1" thickTop="1" x14ac:dyDescent="0.25">
      <c r="B40" s="90" t="s">
        <v>47</v>
      </c>
      <c r="C40" s="96"/>
      <c r="D40" s="96"/>
      <c r="E40" s="48"/>
      <c r="F40" s="48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113"/>
      <c r="T40" s="52"/>
      <c r="U40" s="53"/>
    </row>
    <row r="41" spans="1:21" ht="32.1" customHeight="1" outlineLevel="1" thickBot="1" x14ac:dyDescent="0.3">
      <c r="B41" s="137"/>
      <c r="C41" s="97">
        <v>0</v>
      </c>
      <c r="D41" s="98">
        <f>IF(C41&gt;0,C41-S41-1,0)</f>
        <v>0</v>
      </c>
      <c r="E41" s="54">
        <v>0</v>
      </c>
      <c r="F41" s="55" t="e">
        <f>E41/C41</f>
        <v>#DIV/0!</v>
      </c>
      <c r="G41" s="56"/>
      <c r="H41" s="56"/>
      <c r="I41" s="56"/>
      <c r="J41" s="56"/>
      <c r="K41" s="56"/>
      <c r="L41" s="56"/>
      <c r="M41" s="56"/>
      <c r="N41" s="56"/>
      <c r="O41" s="56"/>
      <c r="P41" s="57"/>
      <c r="Q41" s="56"/>
      <c r="R41" s="57"/>
      <c r="S41" s="114">
        <f>SUM(G41:R41)</f>
        <v>0</v>
      </c>
      <c r="T41" s="58"/>
      <c r="U41" s="59" t="e">
        <f>T41/S41</f>
        <v>#DIV/0!</v>
      </c>
    </row>
    <row r="42" spans="1:21" ht="50.1" customHeight="1" outlineLevel="1" thickTop="1" x14ac:dyDescent="0.25">
      <c r="B42" s="94" t="s">
        <v>48</v>
      </c>
      <c r="C42" s="99"/>
      <c r="D42" s="99"/>
      <c r="E42" s="48"/>
      <c r="F42" s="48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113"/>
      <c r="T42" s="52"/>
      <c r="U42" s="53"/>
    </row>
    <row r="43" spans="1:21" ht="32.1" customHeight="1" outlineLevel="1" thickBot="1" x14ac:dyDescent="0.3">
      <c r="B43" s="138"/>
      <c r="C43" s="102">
        <v>0</v>
      </c>
      <c r="D43" s="103">
        <f>IF(C43&gt;0,C43-S43-1,0)</f>
        <v>0</v>
      </c>
      <c r="E43" s="54">
        <v>0</v>
      </c>
      <c r="F43" s="55" t="e">
        <f>E43/C43</f>
        <v>#DIV/0!</v>
      </c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56"/>
      <c r="R43" s="57"/>
      <c r="S43" s="114">
        <f>SUM(G43:R43)</f>
        <v>0</v>
      </c>
      <c r="T43" s="58"/>
      <c r="U43" s="59" t="e">
        <f>T43/S43</f>
        <v>#DIV/0!</v>
      </c>
    </row>
    <row r="44" spans="1:21" ht="13.05" customHeight="1" thickTop="1" thickBot="1" x14ac:dyDescent="0.3">
      <c r="A44" s="144" t="s">
        <v>59</v>
      </c>
      <c r="B44" s="146"/>
      <c r="C44" s="147"/>
      <c r="D44" s="148"/>
      <c r="E44" s="149"/>
      <c r="F44" s="150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24"/>
      <c r="R44" s="125"/>
      <c r="S44" s="116"/>
      <c r="T44" s="52"/>
      <c r="U44" s="117"/>
    </row>
    <row r="45" spans="1:21" ht="50.1" customHeight="1" outlineLevel="1" thickTop="1" x14ac:dyDescent="0.25">
      <c r="B45" s="95" t="s">
        <v>49</v>
      </c>
      <c r="C45" s="104"/>
      <c r="D45" s="104"/>
      <c r="E45" s="48"/>
      <c r="F45" s="48"/>
      <c r="G45" s="65"/>
      <c r="H45" s="65"/>
      <c r="I45" s="66"/>
      <c r="J45" s="66"/>
      <c r="K45" s="66"/>
      <c r="L45" s="66"/>
      <c r="M45" s="66"/>
      <c r="N45" s="66"/>
      <c r="O45" s="66"/>
      <c r="P45" s="67"/>
      <c r="Q45" s="66"/>
      <c r="R45" s="67"/>
      <c r="S45" s="113"/>
      <c r="T45" s="52"/>
      <c r="U45" s="53"/>
    </row>
    <row r="46" spans="1:21" ht="32.1" customHeight="1" outlineLevel="1" thickBot="1" x14ac:dyDescent="0.3">
      <c r="B46" s="139"/>
      <c r="C46" s="105">
        <v>0</v>
      </c>
      <c r="D46" s="106">
        <f>IF(C46&gt;0,C46-S46-1,0)</f>
        <v>0</v>
      </c>
      <c r="E46" s="54">
        <v>0</v>
      </c>
      <c r="F46" s="55" t="e">
        <f>E46/C46</f>
        <v>#DIV/0!</v>
      </c>
      <c r="G46" s="56"/>
      <c r="H46" s="56"/>
      <c r="I46" s="56"/>
      <c r="J46" s="56"/>
      <c r="K46" s="56"/>
      <c r="L46" s="56"/>
      <c r="M46" s="56"/>
      <c r="N46" s="56"/>
      <c r="O46" s="56"/>
      <c r="P46" s="57"/>
      <c r="Q46" s="56"/>
      <c r="R46" s="57"/>
      <c r="S46" s="114">
        <f>SUM(G46:R46)</f>
        <v>0</v>
      </c>
      <c r="T46" s="58"/>
      <c r="U46" s="59" t="e">
        <f>T46/S46</f>
        <v>#DIV/0!</v>
      </c>
    </row>
    <row r="47" spans="1:21" ht="13.05" customHeight="1" thickTop="1" thickBot="1" x14ac:dyDescent="0.3">
      <c r="A47" s="144" t="s">
        <v>60</v>
      </c>
      <c r="B47" s="146"/>
      <c r="C47" s="147"/>
      <c r="D47" s="148"/>
      <c r="E47" s="149"/>
      <c r="F47" s="150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2"/>
      <c r="S47" s="116"/>
      <c r="T47" s="52"/>
      <c r="U47" s="117"/>
    </row>
    <row r="48" spans="1:21" ht="35.1" customHeight="1" thickTop="1" thickBot="1" x14ac:dyDescent="0.3">
      <c r="B48" s="141" t="s">
        <v>3</v>
      </c>
      <c r="C48" s="107">
        <f>SUM(C21,C23,C25,C28,C31,C33,C35,C38,C41,C43,C46)</f>
        <v>0</v>
      </c>
      <c r="D48" s="107">
        <f>SUM(D21,D23,D25,D28,D31,D33,D35,D38,D41,D43,D46)</f>
        <v>0</v>
      </c>
      <c r="E48" s="153">
        <f>SUM(E21,E23,E25,E28,E31,E33,E35,E38,F50,E41,E43,E46)</f>
        <v>0</v>
      </c>
      <c r="F48" s="68" t="e">
        <f>E48/C48</f>
        <v>#DIV/0!</v>
      </c>
      <c r="G48" s="69"/>
      <c r="H48" s="69"/>
      <c r="I48" s="69"/>
      <c r="J48" s="69"/>
      <c r="K48" s="69"/>
      <c r="L48" s="69"/>
      <c r="M48" s="70"/>
      <c r="N48" s="71"/>
      <c r="O48" s="72"/>
      <c r="P48" s="69"/>
      <c r="Q48" s="72"/>
      <c r="R48" s="69"/>
      <c r="S48" s="132"/>
      <c r="T48" s="133"/>
      <c r="U48" s="134"/>
    </row>
    <row r="49" spans="2:21" ht="42" customHeight="1" thickBot="1" x14ac:dyDescent="0.3">
      <c r="B49" s="260" t="s">
        <v>39</v>
      </c>
      <c r="C49" s="261"/>
      <c r="D49" s="261"/>
      <c r="E49" s="261"/>
      <c r="F49" s="262"/>
      <c r="G49" s="108">
        <f>SUM(G21,G23,G25,G28,G31,G33,G35,G38,G41,G43,G46)</f>
        <v>0</v>
      </c>
      <c r="H49" s="108">
        <f t="shared" ref="H49:R49" si="1">SUM(H21,H23,H25,H28,H31,H33,H35,H38,H41,H43,H46)</f>
        <v>0</v>
      </c>
      <c r="I49" s="108">
        <f t="shared" si="1"/>
        <v>0</v>
      </c>
      <c r="J49" s="108">
        <f t="shared" si="1"/>
        <v>0</v>
      </c>
      <c r="K49" s="108">
        <f t="shared" si="1"/>
        <v>0</v>
      </c>
      <c r="L49" s="108">
        <f t="shared" si="1"/>
        <v>0</v>
      </c>
      <c r="M49" s="108">
        <f t="shared" si="1"/>
        <v>0</v>
      </c>
      <c r="N49" s="108">
        <f t="shared" si="1"/>
        <v>0</v>
      </c>
      <c r="O49" s="108">
        <f t="shared" si="1"/>
        <v>0</v>
      </c>
      <c r="P49" s="108">
        <f t="shared" si="1"/>
        <v>0</v>
      </c>
      <c r="Q49" s="108">
        <f t="shared" si="1"/>
        <v>0</v>
      </c>
      <c r="R49" s="108">
        <f t="shared" si="1"/>
        <v>0</v>
      </c>
      <c r="S49" s="109">
        <f>SUM(G49:R49)</f>
        <v>0</v>
      </c>
      <c r="T49" s="110">
        <f>SUM(T21,T23,T25,T28,T31,T33,T35,T38,T41,T43,T46)</f>
        <v>0</v>
      </c>
      <c r="U49" s="111" t="e">
        <f>T49/S49</f>
        <v>#DIV/0!</v>
      </c>
    </row>
    <row r="50" spans="2:21" ht="30.75" customHeight="1" x14ac:dyDescent="0.3">
      <c r="B50" s="31"/>
      <c r="C50" s="31"/>
      <c r="D50" s="31"/>
      <c r="E50" s="31"/>
      <c r="F50" s="31"/>
      <c r="G50" s="73"/>
      <c r="H50" s="74"/>
      <c r="I50" s="74"/>
      <c r="J50" s="74"/>
      <c r="K50" s="31"/>
      <c r="L50" s="250" t="s">
        <v>6</v>
      </c>
      <c r="M50" s="251"/>
      <c r="N50" s="252"/>
    </row>
    <row r="51" spans="2:21" ht="29.25" customHeight="1" thickBot="1" x14ac:dyDescent="0.35">
      <c r="B51" s="75"/>
      <c r="C51" s="31"/>
      <c r="D51" s="31"/>
      <c r="E51" s="31"/>
      <c r="F51" s="31"/>
      <c r="G51" s="76"/>
      <c r="H51" s="74"/>
      <c r="I51" s="74"/>
      <c r="J51" s="74"/>
      <c r="K51" s="31"/>
      <c r="L51" s="253"/>
      <c r="M51" s="254"/>
      <c r="N51" s="255"/>
    </row>
    <row r="52" spans="2:21" ht="29.25" customHeight="1" x14ac:dyDescent="0.25">
      <c r="B52" s="77"/>
      <c r="C52" s="31"/>
      <c r="D52" s="31"/>
      <c r="E52" s="31"/>
      <c r="F52" s="31"/>
      <c r="G52" s="78"/>
      <c r="H52" s="79"/>
      <c r="I52" s="79"/>
      <c r="J52" s="79"/>
      <c r="K52" s="31"/>
      <c r="L52" s="38"/>
      <c r="M52" s="31"/>
    </row>
    <row r="53" spans="2:2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8"/>
      <c r="M53" s="31"/>
    </row>
    <row r="54" spans="2:2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8"/>
      <c r="M54" s="31"/>
    </row>
    <row r="55" spans="2:2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8"/>
      <c r="M55" s="31"/>
    </row>
  </sheetData>
  <sheetProtection sheet="1" formatCells="0" formatColumns="0" formatRows="0"/>
  <mergeCells count="15">
    <mergeCell ref="G2:P2"/>
    <mergeCell ref="G12:P12"/>
    <mergeCell ref="G13:P13"/>
    <mergeCell ref="S15:U15"/>
    <mergeCell ref="S16:U17"/>
    <mergeCell ref="H5:J5"/>
    <mergeCell ref="H6:J6"/>
    <mergeCell ref="H7:J7"/>
    <mergeCell ref="H8:J8"/>
    <mergeCell ref="B15:B18"/>
    <mergeCell ref="C15:C18"/>
    <mergeCell ref="L50:N51"/>
    <mergeCell ref="E15:E18"/>
    <mergeCell ref="D15:D18"/>
    <mergeCell ref="B49:F49"/>
  </mergeCells>
  <phoneticPr fontId="8" type="noConversion"/>
  <conditionalFormatting sqref="G17:R17">
    <cfRule type="cellIs" dxfId="19" priority="11" operator="equal">
      <formula>"festivo"</formula>
    </cfRule>
  </conditionalFormatting>
  <conditionalFormatting sqref="G49:R49">
    <cfRule type="cellIs" dxfId="18" priority="47" operator="greaterThan">
      <formula>G$19</formula>
    </cfRule>
  </conditionalFormatting>
  <conditionalFormatting sqref="S21 S23 S25 S28">
    <cfRule type="cellIs" dxfId="17" priority="50" stopIfTrue="1" operator="lessThan">
      <formula>$C21-1</formula>
    </cfRule>
    <cfRule type="cellIs" dxfId="16" priority="51" stopIfTrue="1" operator="greaterThan">
      <formula>$C21-1</formula>
    </cfRule>
  </conditionalFormatting>
  <conditionalFormatting sqref="S31 S33 S35 S38">
    <cfRule type="cellIs" dxfId="15" priority="48" stopIfTrue="1" operator="lessThan">
      <formula>$C31-1</formula>
    </cfRule>
    <cfRule type="cellIs" dxfId="14" priority="49" stopIfTrue="1" operator="greaterThan">
      <formula>$C31-1</formula>
    </cfRule>
  </conditionalFormatting>
  <conditionalFormatting sqref="S41 S43 S46">
    <cfRule type="cellIs" dxfId="13" priority="9" stopIfTrue="1" operator="lessThan">
      <formula>$C41-1</formula>
    </cfRule>
    <cfRule type="cellIs" dxfId="12" priority="10" stopIfTrue="1" operator="greaterThan">
      <formula>$C41-1</formula>
    </cfRule>
  </conditionalFormatting>
  <dataValidations count="7">
    <dataValidation type="list" allowBlank="1" showInputMessage="1" showErrorMessage="1" sqref="P3" xr:uid="{D53CD120-5D37-44DC-A2D9-48B802CA63E2}">
      <formula1>"all' aperto, al coperto"</formula1>
    </dataValidation>
    <dataValidation type="list" allowBlank="1" showInputMessage="1" showErrorMessage="1" sqref="L5:L8" xr:uid="{0E705D8E-9069-42C5-A20C-0E65202C7165}">
      <formula1>"1h, 1h15m,1h30m,2h"</formula1>
    </dataValidation>
    <dataValidation type="list" allowBlank="1" showInputMessage="1" showErrorMessage="1" sqref="H5:H8" xr:uid="{DA7E37DB-8331-4C69-B32C-22F0A56FCB02}">
      <formula1>MATCH_FORMAT</formula1>
    </dataValidation>
    <dataValidation type="list" allowBlank="1" showInputMessage="1" showErrorMessage="1" sqref="N3" xr:uid="{AB7B1D4E-B1D1-4C73-8376-A732A4A43906}">
      <formula1>"sabbia,"</formula1>
    </dataValidation>
    <dataValidation type="list" allowBlank="1" showInputMessage="1" showErrorMessage="1" sqref="P5:P8 N5:N8" xr:uid="{3CDDF610-FB44-4E1E-B2D5-A8C4A94AE2E9}">
      <formula1>ORARI</formula1>
    </dataValidation>
    <dataValidation type="whole" allowBlank="1" showInputMessage="1" showErrorMessage="1" sqref="H3" xr:uid="{917D523C-C970-4C48-ABB4-8E95CF4E1D8F}">
      <formula1>1</formula1>
      <formula2>21</formula2>
    </dataValidation>
    <dataValidation type="list" allowBlank="1" showInputMessage="1" showErrorMessage="1" sqref="G17:R17" xr:uid="{730FDF49-535B-4FE0-9CDB-AF6632346D54}">
      <formula1>"feriale,festivo"</formula1>
    </dataValidation>
  </dataValidations>
  <hyperlinks>
    <hyperlink ref="G18" location="'IMPOSTA TURNI Open-Lim B'!A1" display="IMPOSTA" xr:uid="{5BD29588-A4D4-45D9-9279-EC21705E0D63}"/>
    <hyperlink ref="H18:P18" location="'IMPOSTA TURNI Open-Lim B'!A1" display="IMPOSTA" xr:uid="{A4B926BE-407E-41AF-83A8-695986D3B8B2}"/>
    <hyperlink ref="Q18:R18" location="'IMPOSTA TURNI Open-Lim B'!A1" display="IMPOSTA" xr:uid="{C63877A2-BE08-4D18-B276-5DF5BDBC30CC}"/>
  </hyperlinks>
  <pageMargins left="0.25" right="0.25" top="0.33" bottom="0.24" header="0.3" footer="0.3"/>
  <pageSetup paperSize="9" scale="27" orientation="landscape" r:id="rId1"/>
  <ignoredErrors>
    <ignoredError sqref="S4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theme="4" tint="0.59999389629810485"/>
  </sheetPr>
  <dimension ref="A1:M20"/>
  <sheetViews>
    <sheetView zoomScaleNormal="100" workbookViewId="0">
      <selection activeCell="M3" sqref="M3"/>
    </sheetView>
  </sheetViews>
  <sheetFormatPr defaultColWidth="8.88671875" defaultRowHeight="14.4" x14ac:dyDescent="0.3"/>
  <cols>
    <col min="1" max="1" width="15.33203125" style="8" customWidth="1"/>
    <col min="2" max="11" width="8.33203125" style="9" customWidth="1"/>
    <col min="12" max="13" width="8.33203125" style="1" customWidth="1"/>
    <col min="14" max="16384" width="8.88671875" style="1"/>
  </cols>
  <sheetData>
    <row r="1" spans="1:13" ht="32.1" customHeight="1" x14ac:dyDescent="0.3">
      <c r="A1" s="10" t="s">
        <v>42</v>
      </c>
      <c r="B1" s="11">
        <f>'OPEN-LIM B'!G49</f>
        <v>0</v>
      </c>
      <c r="C1" s="11">
        <f>'OPEN-LIM B'!H49</f>
        <v>0</v>
      </c>
      <c r="D1" s="11">
        <f>'OPEN-LIM B'!I49</f>
        <v>0</v>
      </c>
      <c r="E1" s="11">
        <f>'OPEN-LIM B'!J49</f>
        <v>0</v>
      </c>
      <c r="F1" s="11">
        <f>'OPEN-LIM B'!K49</f>
        <v>0</v>
      </c>
      <c r="G1" s="11">
        <f>'OPEN-LIM B'!L49</f>
        <v>0</v>
      </c>
      <c r="H1" s="11">
        <f>'OPEN-LIM B'!M49</f>
        <v>0</v>
      </c>
      <c r="I1" s="11">
        <f>'OPEN-LIM B'!N49</f>
        <v>0</v>
      </c>
      <c r="J1" s="11">
        <f>'OPEN-LIM B'!O49</f>
        <v>0</v>
      </c>
      <c r="K1" s="11">
        <f>'OPEN-LIM B'!P49</f>
        <v>0</v>
      </c>
      <c r="L1" s="11">
        <f>'OPEN-LIM B'!Q49</f>
        <v>0</v>
      </c>
      <c r="M1" s="12">
        <f>'OPEN-LIM B'!R49</f>
        <v>0</v>
      </c>
    </row>
    <row r="2" spans="1:13" ht="15.6" x14ac:dyDescent="0.3">
      <c r="A2" s="13" t="s">
        <v>41</v>
      </c>
      <c r="B2" s="14">
        <f t="shared" ref="B2" si="0">SUM(B6:B20)</f>
        <v>0</v>
      </c>
      <c r="C2" s="14">
        <f t="shared" ref="C2:K2" si="1">SUM(C6:C20)</f>
        <v>0</v>
      </c>
      <c r="D2" s="14">
        <f t="shared" si="1"/>
        <v>0</v>
      </c>
      <c r="E2" s="14">
        <f t="shared" si="1"/>
        <v>0</v>
      </c>
      <c r="F2" s="14">
        <f t="shared" si="1"/>
        <v>0</v>
      </c>
      <c r="G2" s="14">
        <f t="shared" si="1"/>
        <v>0</v>
      </c>
      <c r="H2" s="14">
        <f t="shared" si="1"/>
        <v>0</v>
      </c>
      <c r="I2" s="14">
        <f t="shared" si="1"/>
        <v>0</v>
      </c>
      <c r="J2" s="14">
        <f t="shared" si="1"/>
        <v>0</v>
      </c>
      <c r="K2" s="14">
        <f t="shared" si="1"/>
        <v>0</v>
      </c>
      <c r="L2" s="14">
        <f t="shared" ref="L2:M2" si="2">SUM(L6:L20)</f>
        <v>0</v>
      </c>
      <c r="M2" s="15">
        <f t="shared" si="2"/>
        <v>0</v>
      </c>
    </row>
    <row r="3" spans="1:13" ht="18.899999999999999" customHeight="1" x14ac:dyDescent="0.3">
      <c r="A3" s="16" t="s">
        <v>34</v>
      </c>
      <c r="B3" s="17" t="str">
        <f>'OPEN-LIM B'!G15</f>
        <v>gg/mm</v>
      </c>
      <c r="C3" s="17" t="str">
        <f>'OPEN-LIM B'!H15</f>
        <v>gg/mm</v>
      </c>
      <c r="D3" s="17" t="str">
        <f>'OPEN-LIM B'!I15</f>
        <v>gg/mm</v>
      </c>
      <c r="E3" s="17" t="str">
        <f>'OPEN-LIM B'!J15</f>
        <v>gg/mm</v>
      </c>
      <c r="F3" s="17" t="str">
        <f>'OPEN-LIM B'!K15</f>
        <v>gg/mm</v>
      </c>
      <c r="G3" s="17" t="str">
        <f>'OPEN-LIM B'!L15</f>
        <v>gg/mm</v>
      </c>
      <c r="H3" s="17" t="str">
        <f>'OPEN-LIM B'!M15</f>
        <v>gg/mm</v>
      </c>
      <c r="I3" s="17" t="str">
        <f>'OPEN-LIM B'!N15</f>
        <v>gg/mm</v>
      </c>
      <c r="J3" s="17" t="str">
        <f>'OPEN-LIM B'!O15</f>
        <v>gg/mm</v>
      </c>
      <c r="K3" s="17" t="str">
        <f>'OPEN-LIM B'!P15</f>
        <v>gg/mm</v>
      </c>
      <c r="L3" s="26" t="str">
        <f>'OPEN-LIM B'!Q15</f>
        <v>gg/mm</v>
      </c>
      <c r="M3" s="27" t="str">
        <f>'OPEN-LIM B'!R15</f>
        <v>gg/mm</v>
      </c>
    </row>
    <row r="4" spans="1:13" ht="18" customHeight="1" x14ac:dyDescent="0.3">
      <c r="A4" s="16" t="s">
        <v>35</v>
      </c>
      <c r="B4" s="28" t="str">
        <f>'OPEN-LIM B'!G16</f>
        <v/>
      </c>
      <c r="C4" s="28" t="str">
        <f>'OPEN-LIM B'!H16</f>
        <v/>
      </c>
      <c r="D4" s="28" t="str">
        <f>'OPEN-LIM B'!I16</f>
        <v/>
      </c>
      <c r="E4" s="28" t="str">
        <f>'OPEN-LIM B'!J16</f>
        <v/>
      </c>
      <c r="F4" s="28" t="str">
        <f>'OPEN-LIM B'!K16</f>
        <v/>
      </c>
      <c r="G4" s="28" t="str">
        <f>'OPEN-LIM B'!L16</f>
        <v/>
      </c>
      <c r="H4" s="28" t="str">
        <f>'OPEN-LIM B'!M16</f>
        <v/>
      </c>
      <c r="I4" s="28" t="str">
        <f>'OPEN-LIM B'!N16</f>
        <v/>
      </c>
      <c r="J4" s="28" t="str">
        <f>'OPEN-LIM B'!O16</f>
        <v/>
      </c>
      <c r="K4" s="28" t="str">
        <f>'OPEN-LIM B'!P16</f>
        <v/>
      </c>
      <c r="L4" s="28" t="str">
        <f>'OPEN-LIM B'!Q16</f>
        <v/>
      </c>
      <c r="M4" s="28" t="str">
        <f>'OPEN-LIM B'!R16</f>
        <v/>
      </c>
    </row>
    <row r="5" spans="1:13" ht="17.100000000000001" customHeight="1" thickBot="1" x14ac:dyDescent="0.35">
      <c r="A5" s="18" t="s">
        <v>36</v>
      </c>
      <c r="B5" s="19">
        <f>'OPEN-LIM B'!G17</f>
        <v>0</v>
      </c>
      <c r="C5" s="19">
        <f>'OPEN-LIM B'!H17</f>
        <v>0</v>
      </c>
      <c r="D5" s="19">
        <f>'OPEN-LIM B'!I17</f>
        <v>0</v>
      </c>
      <c r="E5" s="19">
        <f>'OPEN-LIM B'!J17</f>
        <v>0</v>
      </c>
      <c r="F5" s="19">
        <f>'OPEN-LIM B'!K17</f>
        <v>0</v>
      </c>
      <c r="G5" s="19">
        <f>'OPEN-LIM B'!L17</f>
        <v>0</v>
      </c>
      <c r="H5" s="19">
        <f>'OPEN-LIM B'!M17</f>
        <v>0</v>
      </c>
      <c r="I5" s="19">
        <f>'OPEN-LIM B'!N17</f>
        <v>0</v>
      </c>
      <c r="J5" s="19">
        <f>'OPEN-LIM B'!O17</f>
        <v>0</v>
      </c>
      <c r="K5" s="23">
        <f>'OPEN-LIM B'!P17</f>
        <v>0</v>
      </c>
      <c r="L5" s="23">
        <f>'OPEN-LIM B'!Q17</f>
        <v>0</v>
      </c>
      <c r="M5" s="25">
        <f>'OPEN-LIM B'!R17</f>
        <v>0</v>
      </c>
    </row>
    <row r="6" spans="1:13" ht="15.6" x14ac:dyDescent="0.3">
      <c r="A6" s="5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4"/>
      <c r="M6" s="24"/>
    </row>
    <row r="7" spans="1:13" ht="15.6" x14ac:dyDescent="0.3">
      <c r="A7" s="6" t="s">
        <v>43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2"/>
    </row>
    <row r="8" spans="1:13" ht="15.6" x14ac:dyDescent="0.3">
      <c r="A8" s="6" t="s">
        <v>43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2"/>
    </row>
    <row r="9" spans="1:13" ht="15.6" x14ac:dyDescent="0.3">
      <c r="A9" s="6" t="s">
        <v>43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2"/>
    </row>
    <row r="10" spans="1:13" ht="15.6" x14ac:dyDescent="0.3">
      <c r="A10" s="6" t="s">
        <v>43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2"/>
    </row>
    <row r="11" spans="1:13" ht="15.6" x14ac:dyDescent="0.3">
      <c r="A11" s="6" t="s">
        <v>43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2"/>
    </row>
    <row r="12" spans="1:13" ht="15.6" x14ac:dyDescent="0.3">
      <c r="A12" s="6" t="s">
        <v>43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2"/>
    </row>
    <row r="13" spans="1:13" ht="15.6" x14ac:dyDescent="0.3">
      <c r="A13" s="6" t="s">
        <v>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22"/>
    </row>
    <row r="14" spans="1:13" ht="15.6" x14ac:dyDescent="0.3">
      <c r="A14" s="6" t="s">
        <v>43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22"/>
    </row>
    <row r="15" spans="1:13" ht="15.6" x14ac:dyDescent="0.3">
      <c r="A15" s="6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  <c r="M15" s="22"/>
    </row>
    <row r="16" spans="1:13" ht="15.6" x14ac:dyDescent="0.3">
      <c r="A16" s="7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</row>
    <row r="17" spans="1:13" ht="15.6" x14ac:dyDescent="0.3">
      <c r="A17" s="7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2"/>
    </row>
    <row r="18" spans="1:13" ht="15.6" x14ac:dyDescent="0.3">
      <c r="A18" s="7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22"/>
    </row>
    <row r="19" spans="1:13" ht="15.6" x14ac:dyDescent="0.3">
      <c r="A19" s="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  <c r="M19" s="22"/>
    </row>
    <row r="20" spans="1:13" ht="15.6" x14ac:dyDescent="0.3">
      <c r="A20" s="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22"/>
    </row>
  </sheetData>
  <sheetProtection sheet="1" formatCells="0" formatColumns="0" formatRows="0"/>
  <conditionalFormatting sqref="B2:M2">
    <cfRule type="cellIs" dxfId="11" priority="1" operator="lessThan">
      <formula>B$1</formula>
    </cfRule>
  </conditionalFormatting>
  <conditionalFormatting sqref="B5:M5">
    <cfRule type="cellIs" dxfId="10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FCFA-12DC-435B-A287-3DE8AFC94A8A}">
  <sheetPr>
    <tabColor theme="4" tint="0.59999389629810485"/>
    <pageSetUpPr fitToPage="1"/>
  </sheetPr>
  <dimension ref="A1:U52"/>
  <sheetViews>
    <sheetView topLeftCell="A7" zoomScale="55" zoomScaleNormal="55" zoomScaleSheetLayoutView="30" workbookViewId="0">
      <selection activeCell="K58" sqref="K58"/>
    </sheetView>
  </sheetViews>
  <sheetFormatPr defaultColWidth="9.109375" defaultRowHeight="13.2" outlineLevelRow="1" outlineLevelCol="1" x14ac:dyDescent="0.25"/>
  <cols>
    <col min="1" max="1" width="13.88671875" style="130" customWidth="1"/>
    <col min="2" max="2" width="22.5546875" style="29" customWidth="1"/>
    <col min="3" max="4" width="14.5546875" style="29" customWidth="1"/>
    <col min="5" max="5" width="8.6640625" style="29" customWidth="1"/>
    <col min="6" max="6" width="14" style="29" customWidth="1"/>
    <col min="7" max="11" width="10.5546875" style="29" customWidth="1"/>
    <col min="12" max="12" width="10.5546875" style="30" customWidth="1"/>
    <col min="13" max="16" width="10.5546875" style="29" customWidth="1"/>
    <col min="17" max="18" width="10.5546875" style="29" hidden="1" customWidth="1" outlineLevel="1"/>
    <col min="19" max="19" width="11.5546875" style="29" customWidth="1" collapsed="1"/>
    <col min="20" max="20" width="8.5546875" style="29" customWidth="1"/>
    <col min="21" max="21" width="9.5546875" style="29" customWidth="1"/>
    <col min="22" max="16384" width="9.109375" style="29"/>
  </cols>
  <sheetData>
    <row r="1" spans="2:21" ht="13.8" thickBot="1" x14ac:dyDescent="0.3"/>
    <row r="2" spans="2:21" ht="31.8" customHeight="1" x14ac:dyDescent="0.25">
      <c r="G2" s="263" t="s">
        <v>76</v>
      </c>
      <c r="H2" s="264"/>
      <c r="I2" s="264"/>
      <c r="J2" s="264"/>
      <c r="K2" s="264"/>
      <c r="L2" s="264"/>
      <c r="M2" s="264"/>
      <c r="N2" s="264"/>
      <c r="O2" s="264"/>
      <c r="P2" s="265"/>
      <c r="S2" s="145" t="s">
        <v>61</v>
      </c>
    </row>
    <row r="3" spans="2:21" ht="26.4" customHeight="1" x14ac:dyDescent="0.25">
      <c r="G3" s="154" t="s">
        <v>30</v>
      </c>
      <c r="H3" s="158">
        <v>5</v>
      </c>
      <c r="I3" s="236" t="s">
        <v>10</v>
      </c>
      <c r="J3" s="158">
        <v>6</v>
      </c>
      <c r="K3" s="236" t="s">
        <v>11</v>
      </c>
      <c r="L3" s="158">
        <v>0</v>
      </c>
      <c r="M3" s="236" t="s">
        <v>9</v>
      </c>
      <c r="N3" s="158" t="s">
        <v>77</v>
      </c>
      <c r="O3" s="236" t="s">
        <v>12</v>
      </c>
      <c r="P3" s="159" t="s">
        <v>38</v>
      </c>
    </row>
    <row r="4" spans="2:21" x14ac:dyDescent="0.25">
      <c r="G4" s="160"/>
      <c r="H4" s="242"/>
      <c r="I4" s="242"/>
      <c r="K4" s="242"/>
      <c r="L4" s="242"/>
      <c r="M4" s="242"/>
      <c r="N4" s="242"/>
      <c r="O4" s="242"/>
      <c r="P4" s="161"/>
    </row>
    <row r="5" spans="2:21" ht="25.2" customHeight="1" x14ac:dyDescent="0.25">
      <c r="G5" s="156" t="s">
        <v>40</v>
      </c>
      <c r="H5" s="286" t="s">
        <v>19</v>
      </c>
      <c r="I5" s="287"/>
      <c r="J5" s="288"/>
      <c r="K5" s="236" t="s">
        <v>51</v>
      </c>
      <c r="L5" s="158" t="s">
        <v>68</v>
      </c>
      <c r="M5" s="236" t="s">
        <v>52</v>
      </c>
      <c r="N5" s="162">
        <v>0.625</v>
      </c>
      <c r="O5" s="236" t="s">
        <v>54</v>
      </c>
      <c r="P5" s="163">
        <v>0.89583333333333304</v>
      </c>
    </row>
    <row r="6" spans="2:21" ht="25.2" customHeight="1" x14ac:dyDescent="0.25">
      <c r="G6" s="156" t="s">
        <v>80</v>
      </c>
      <c r="H6" s="286" t="s">
        <v>19</v>
      </c>
      <c r="I6" s="287"/>
      <c r="J6" s="288"/>
      <c r="K6" s="236" t="s">
        <v>83</v>
      </c>
      <c r="L6" s="158" t="s">
        <v>86</v>
      </c>
      <c r="M6" s="236" t="s">
        <v>53</v>
      </c>
      <c r="N6" s="162">
        <v>0.375</v>
      </c>
      <c r="O6" s="236" t="s">
        <v>55</v>
      </c>
      <c r="P6" s="163">
        <v>0.875</v>
      </c>
    </row>
    <row r="7" spans="2:21" ht="25.2" customHeight="1" x14ac:dyDescent="0.25">
      <c r="G7" s="156" t="s">
        <v>81</v>
      </c>
      <c r="H7" s="286" t="s">
        <v>19</v>
      </c>
      <c r="I7" s="287"/>
      <c r="J7" s="288"/>
      <c r="K7" s="236" t="s">
        <v>84</v>
      </c>
      <c r="L7" s="240" t="s">
        <v>86</v>
      </c>
      <c r="M7" s="236"/>
      <c r="N7" s="241"/>
      <c r="O7" s="236"/>
      <c r="P7" s="243"/>
    </row>
    <row r="8" spans="2:21" ht="25.2" customHeight="1" x14ac:dyDescent="0.25">
      <c r="G8" s="156" t="s">
        <v>82</v>
      </c>
      <c r="H8" s="286" t="s">
        <v>28</v>
      </c>
      <c r="I8" s="287"/>
      <c r="J8" s="288"/>
      <c r="K8" s="236" t="s">
        <v>85</v>
      </c>
      <c r="L8" s="240" t="s">
        <v>68</v>
      </c>
      <c r="M8" s="236"/>
      <c r="N8" s="241"/>
      <c r="O8" s="236"/>
      <c r="P8" s="243"/>
    </row>
    <row r="9" spans="2:21" ht="13.8" thickBot="1" x14ac:dyDescent="0.3">
      <c r="G9" s="164"/>
      <c r="H9" s="165"/>
      <c r="I9" s="165"/>
      <c r="J9" s="165"/>
      <c r="K9" s="165"/>
      <c r="L9" s="165"/>
      <c r="M9" s="165"/>
      <c r="N9" s="165"/>
      <c r="O9" s="165"/>
      <c r="P9" s="166"/>
    </row>
    <row r="12" spans="2:21" ht="36.6" customHeight="1" x14ac:dyDescent="0.25">
      <c r="E12" s="167"/>
      <c r="F12" s="167"/>
      <c r="G12" s="289" t="s">
        <v>79</v>
      </c>
      <c r="H12" s="289"/>
      <c r="I12" s="289"/>
      <c r="J12" s="289"/>
      <c r="K12" s="289"/>
      <c r="L12" s="289"/>
      <c r="M12" s="289"/>
      <c r="N12" s="289"/>
      <c r="O12" s="289"/>
      <c r="P12" s="289"/>
    </row>
    <row r="13" spans="2:21" ht="41.1" customHeight="1" x14ac:dyDescent="0.25">
      <c r="B13" s="40"/>
      <c r="E13" s="168"/>
      <c r="F13" s="168"/>
      <c r="G13" s="290" t="s">
        <v>67</v>
      </c>
      <c r="H13" s="290"/>
      <c r="I13" s="290"/>
      <c r="J13" s="290"/>
      <c r="K13" s="290"/>
      <c r="L13" s="290"/>
      <c r="M13" s="290"/>
      <c r="N13" s="290"/>
      <c r="O13" s="290"/>
      <c r="P13" s="290"/>
    </row>
    <row r="14" spans="2:21" ht="27" customHeight="1" thickBot="1" x14ac:dyDescent="0.3">
      <c r="B14" s="42"/>
    </row>
    <row r="15" spans="2:21" ht="30" customHeight="1" thickBot="1" x14ac:dyDescent="0.3">
      <c r="B15" s="244" t="s">
        <v>50</v>
      </c>
      <c r="C15" s="247" t="s">
        <v>62</v>
      </c>
      <c r="D15" s="247" t="s">
        <v>57</v>
      </c>
      <c r="E15" s="256" t="s">
        <v>33</v>
      </c>
      <c r="F15" s="83" t="s">
        <v>64</v>
      </c>
      <c r="G15" s="169" t="s">
        <v>56</v>
      </c>
      <c r="H15" s="169" t="s">
        <v>56</v>
      </c>
      <c r="I15" s="169" t="s">
        <v>56</v>
      </c>
      <c r="J15" s="169" t="s">
        <v>56</v>
      </c>
      <c r="K15" s="169" t="s">
        <v>56</v>
      </c>
      <c r="L15" s="169">
        <v>45485</v>
      </c>
      <c r="M15" s="169">
        <v>45486</v>
      </c>
      <c r="N15" s="169">
        <v>45487</v>
      </c>
      <c r="O15" s="169">
        <v>45488</v>
      </c>
      <c r="P15" s="169">
        <v>45489</v>
      </c>
      <c r="Q15" s="170" t="s">
        <v>56</v>
      </c>
      <c r="R15" s="170" t="s">
        <v>56</v>
      </c>
      <c r="S15" s="268" t="s">
        <v>0</v>
      </c>
      <c r="T15" s="269"/>
      <c r="U15" s="270"/>
    </row>
    <row r="16" spans="2:21" ht="30" customHeight="1" x14ac:dyDescent="0.25">
      <c r="B16" s="245"/>
      <c r="C16" s="248"/>
      <c r="D16" s="248"/>
      <c r="E16" s="257"/>
      <c r="F16" s="84" t="s">
        <v>63</v>
      </c>
      <c r="G16" s="87" t="str">
        <f t="shared" ref="G16:R16" si="0">IF(G15="gg/mm","",(IF(G15="","",G15)))</f>
        <v/>
      </c>
      <c r="H16" s="87" t="str">
        <f t="shared" si="0"/>
        <v/>
      </c>
      <c r="I16" s="87" t="str">
        <f t="shared" si="0"/>
        <v/>
      </c>
      <c r="J16" s="87" t="str">
        <f t="shared" si="0"/>
        <v/>
      </c>
      <c r="K16" s="87" t="str">
        <f t="shared" si="0"/>
        <v/>
      </c>
      <c r="L16" s="87">
        <f t="shared" si="0"/>
        <v>45485</v>
      </c>
      <c r="M16" s="87">
        <f t="shared" si="0"/>
        <v>45486</v>
      </c>
      <c r="N16" s="87">
        <f t="shared" si="0"/>
        <v>45487</v>
      </c>
      <c r="O16" s="87">
        <f t="shared" si="0"/>
        <v>45488</v>
      </c>
      <c r="P16" s="87">
        <f t="shared" si="0"/>
        <v>45489</v>
      </c>
      <c r="Q16" s="87" t="str">
        <f t="shared" si="0"/>
        <v/>
      </c>
      <c r="R16" s="87" t="str">
        <f t="shared" si="0"/>
        <v/>
      </c>
      <c r="S16" s="271" t="s">
        <v>45</v>
      </c>
      <c r="T16" s="272"/>
      <c r="U16" s="273"/>
    </row>
    <row r="17" spans="1:21" ht="30" customHeight="1" thickBot="1" x14ac:dyDescent="0.3">
      <c r="B17" s="245"/>
      <c r="C17" s="248"/>
      <c r="D17" s="248"/>
      <c r="E17" s="257"/>
      <c r="F17" s="84" t="s">
        <v>65</v>
      </c>
      <c r="G17" s="171"/>
      <c r="H17" s="171"/>
      <c r="I17" s="171"/>
      <c r="J17" s="171"/>
      <c r="K17" s="171"/>
      <c r="L17" s="171" t="s">
        <v>31</v>
      </c>
      <c r="M17" s="171" t="s">
        <v>32</v>
      </c>
      <c r="N17" s="171" t="s">
        <v>32</v>
      </c>
      <c r="O17" s="171" t="s">
        <v>31</v>
      </c>
      <c r="P17" s="171" t="s">
        <v>31</v>
      </c>
      <c r="Q17" s="171"/>
      <c r="R17" s="171"/>
      <c r="S17" s="274"/>
      <c r="T17" s="275"/>
      <c r="U17" s="276"/>
    </row>
    <row r="18" spans="1:21" ht="30" customHeight="1" thickBot="1" x14ac:dyDescent="0.3">
      <c r="B18" s="246"/>
      <c r="C18" s="249"/>
      <c r="D18" s="259"/>
      <c r="E18" s="258"/>
      <c r="F18" s="126" t="s">
        <v>66</v>
      </c>
      <c r="G18" s="157" t="s">
        <v>44</v>
      </c>
      <c r="H18" s="157" t="s">
        <v>44</v>
      </c>
      <c r="I18" s="157" t="s">
        <v>44</v>
      </c>
      <c r="J18" s="157" t="s">
        <v>44</v>
      </c>
      <c r="K18" s="157" t="s">
        <v>44</v>
      </c>
      <c r="L18" s="157" t="s">
        <v>44</v>
      </c>
      <c r="M18" s="157" t="s">
        <v>44</v>
      </c>
      <c r="N18" s="157" t="s">
        <v>44</v>
      </c>
      <c r="O18" s="157" t="s">
        <v>44</v>
      </c>
      <c r="P18" s="157" t="s">
        <v>44</v>
      </c>
      <c r="Q18" s="157" t="s">
        <v>44</v>
      </c>
      <c r="R18" s="157" t="s">
        <v>44</v>
      </c>
      <c r="S18" s="80" t="s">
        <v>2</v>
      </c>
      <c r="T18" s="81" t="s">
        <v>1</v>
      </c>
      <c r="U18" s="82"/>
    </row>
    <row r="19" spans="1:21" ht="40.049999999999997" customHeight="1" x14ac:dyDescent="0.25">
      <c r="B19" s="43"/>
      <c r="C19" s="44"/>
      <c r="D19" s="44"/>
      <c r="E19" s="45"/>
      <c r="F19" s="128" t="s">
        <v>37</v>
      </c>
      <c r="G19" s="89">
        <f>IF('Es. IMPOSTA TURNI Open-Lim B'!B2&gt;0,'Es. IMPOSTA TURNI Open-Lim B'!B2,0)</f>
        <v>0</v>
      </c>
      <c r="H19" s="89">
        <f>IF('Es. IMPOSTA TURNI Open-Lim B'!C2&gt;0,'Es. IMPOSTA TURNI Open-Lim B'!C2,0)</f>
        <v>0</v>
      </c>
      <c r="I19" s="89">
        <f>IF('Es. IMPOSTA TURNI Open-Lim B'!D2&gt;0,'Es. IMPOSTA TURNI Open-Lim B'!D2,0)</f>
        <v>0</v>
      </c>
      <c r="J19" s="89">
        <f>IF('Es. IMPOSTA TURNI Open-Lim B'!E2&gt;0,'Es. IMPOSTA TURNI Open-Lim B'!E2,0)</f>
        <v>0</v>
      </c>
      <c r="K19" s="89">
        <f>IF('Es. IMPOSTA TURNI Open-Lim B'!F2&gt;0,'Es. IMPOSTA TURNI Open-Lim B'!F2,0)</f>
        <v>0</v>
      </c>
      <c r="L19" s="89">
        <f>IF('Es. IMPOSTA TURNI Open-Lim B'!G2&gt;0,'Es. IMPOSTA TURNI Open-Lim B'!G2,0)</f>
        <v>42</v>
      </c>
      <c r="M19" s="89">
        <f>IF('Es. IMPOSTA TURNI Open-Lim B'!H2&gt;0,'Es. IMPOSTA TURNI Open-Lim B'!H2,0)</f>
        <v>60</v>
      </c>
      <c r="N19" s="89">
        <f>IF('Es. IMPOSTA TURNI Open-Lim B'!I2&gt;0,'Es. IMPOSTA TURNI Open-Lim B'!I2,0)</f>
        <v>60</v>
      </c>
      <c r="O19" s="89">
        <f>IF('Es. IMPOSTA TURNI Open-Lim B'!J2&gt;0,'Es. IMPOSTA TURNI Open-Lim B'!J2,0)</f>
        <v>42</v>
      </c>
      <c r="P19" s="89">
        <f>IF('Es. IMPOSTA TURNI Open-Lim B'!K2&gt;0,'Es. IMPOSTA TURNI Open-Lim B'!K2,0)</f>
        <v>42</v>
      </c>
      <c r="Q19" s="89">
        <f>IF('Es. IMPOSTA TURNI Open-Lim B'!L2&gt;0,'Es. IMPOSTA TURNI Open-Lim B'!L2,0)</f>
        <v>0</v>
      </c>
      <c r="R19" s="89">
        <f>IF('Es. IMPOSTA TURNI Open-Lim B'!M2&gt;0,'Es. IMPOSTA TURNI Open-Lim B'!M2,0)</f>
        <v>0</v>
      </c>
      <c r="S19" s="112"/>
      <c r="T19" s="46"/>
      <c r="U19" s="47"/>
    </row>
    <row r="20" spans="1:21" ht="50.1" customHeight="1" x14ac:dyDescent="0.25">
      <c r="B20" s="172" t="s">
        <v>7</v>
      </c>
      <c r="C20" s="173"/>
      <c r="D20" s="173"/>
      <c r="E20" s="174"/>
      <c r="F20" s="174"/>
      <c r="G20" s="175"/>
      <c r="H20" s="175"/>
      <c r="I20" s="176"/>
      <c r="J20" s="176"/>
      <c r="K20" s="176"/>
      <c r="L20" s="176" t="s">
        <v>71</v>
      </c>
      <c r="M20" s="176" t="s">
        <v>70</v>
      </c>
      <c r="N20" s="176" t="s">
        <v>69</v>
      </c>
      <c r="O20" s="176"/>
      <c r="P20" s="177"/>
      <c r="Q20" s="176"/>
      <c r="R20" s="177"/>
      <c r="S20" s="178"/>
      <c r="T20" s="179"/>
      <c r="U20" s="180"/>
    </row>
    <row r="21" spans="1:21" ht="32.1" customHeight="1" thickBot="1" x14ac:dyDescent="0.3">
      <c r="B21" s="181"/>
      <c r="C21" s="98">
        <v>24</v>
      </c>
      <c r="D21" s="98">
        <f>IF(C21&gt;0,C21-S21-1,0)</f>
        <v>0</v>
      </c>
      <c r="E21" s="182">
        <v>0</v>
      </c>
      <c r="F21" s="55">
        <f>E21/C21</f>
        <v>0</v>
      </c>
      <c r="G21" s="183"/>
      <c r="H21" s="183"/>
      <c r="I21" s="183"/>
      <c r="J21" s="183"/>
      <c r="K21" s="183"/>
      <c r="L21" s="183">
        <v>16</v>
      </c>
      <c r="M21" s="183">
        <v>4</v>
      </c>
      <c r="N21" s="183">
        <v>3</v>
      </c>
      <c r="O21" s="183"/>
      <c r="P21" s="184"/>
      <c r="Q21" s="183"/>
      <c r="R21" s="184"/>
      <c r="S21" s="114">
        <f>SUM(G21:R21)</f>
        <v>23</v>
      </c>
      <c r="T21" s="185"/>
      <c r="U21" s="59">
        <f>T21/S21</f>
        <v>0</v>
      </c>
    </row>
    <row r="22" spans="1:21" ht="50.1" hidden="1" customHeight="1" outlineLevel="1" thickTop="1" x14ac:dyDescent="0.25">
      <c r="B22" s="186" t="s">
        <v>46</v>
      </c>
      <c r="C22" s="187"/>
      <c r="D22" s="187"/>
      <c r="E22" s="188"/>
      <c r="F22" s="188"/>
      <c r="G22" s="189"/>
      <c r="H22" s="189"/>
      <c r="I22" s="190"/>
      <c r="J22" s="190"/>
      <c r="K22" s="190"/>
      <c r="L22" s="190"/>
      <c r="M22" s="190"/>
      <c r="N22" s="190"/>
      <c r="O22" s="190"/>
      <c r="P22" s="191"/>
      <c r="Q22" s="190"/>
      <c r="R22" s="191"/>
      <c r="S22" s="192"/>
      <c r="T22" s="185"/>
      <c r="U22" s="193"/>
    </row>
    <row r="23" spans="1:21" ht="32.1" hidden="1" customHeight="1" outlineLevel="1" thickBot="1" x14ac:dyDescent="0.3">
      <c r="B23" s="194"/>
      <c r="C23" s="98">
        <v>4</v>
      </c>
      <c r="D23" s="98">
        <f>IF(C23&gt;0,C23-S23-1,0)</f>
        <v>3</v>
      </c>
      <c r="E23" s="182">
        <v>0</v>
      </c>
      <c r="F23" s="55">
        <f>E23/C23</f>
        <v>0</v>
      </c>
      <c r="G23" s="183"/>
      <c r="H23" s="183"/>
      <c r="I23" s="183"/>
      <c r="J23" s="183"/>
      <c r="K23" s="183"/>
      <c r="L23" s="183"/>
      <c r="M23" s="183"/>
      <c r="N23" s="183"/>
      <c r="O23" s="183"/>
      <c r="P23" s="184"/>
      <c r="Q23" s="183"/>
      <c r="R23" s="184"/>
      <c r="S23" s="114">
        <f>SUM(G23:R23)</f>
        <v>0</v>
      </c>
      <c r="T23" s="185"/>
      <c r="U23" s="59" t="e">
        <f>T23/S23</f>
        <v>#DIV/0!</v>
      </c>
    </row>
    <row r="24" spans="1:21" ht="50.1" hidden="1" customHeight="1" outlineLevel="1" thickTop="1" x14ac:dyDescent="0.25">
      <c r="B24" s="195" t="s">
        <v>46</v>
      </c>
      <c r="C24" s="173"/>
      <c r="D24" s="173"/>
      <c r="E24" s="174"/>
      <c r="F24" s="174"/>
      <c r="G24" s="175"/>
      <c r="H24" s="175"/>
      <c r="I24" s="176"/>
      <c r="J24" s="176"/>
      <c r="K24" s="176"/>
      <c r="L24" s="176"/>
      <c r="M24" s="176"/>
      <c r="N24" s="176"/>
      <c r="O24" s="176"/>
      <c r="P24" s="177"/>
      <c r="Q24" s="176"/>
      <c r="R24" s="177"/>
      <c r="S24" s="178"/>
      <c r="T24" s="179"/>
      <c r="U24" s="180"/>
    </row>
    <row r="25" spans="1:21" ht="32.1" hidden="1" customHeight="1" outlineLevel="1" thickBot="1" x14ac:dyDescent="0.3">
      <c r="B25" s="194"/>
      <c r="C25" s="98">
        <v>4</v>
      </c>
      <c r="D25" s="98">
        <f>IF(C25&gt;0,C25-S25-1,0)</f>
        <v>3</v>
      </c>
      <c r="E25" s="182">
        <v>0</v>
      </c>
      <c r="F25" s="55">
        <f>E25/C25</f>
        <v>0</v>
      </c>
      <c r="G25" s="183"/>
      <c r="H25" s="183"/>
      <c r="I25" s="183"/>
      <c r="J25" s="183"/>
      <c r="K25" s="183"/>
      <c r="L25" s="183"/>
      <c r="M25" s="183"/>
      <c r="N25" s="183"/>
      <c r="O25" s="183"/>
      <c r="P25" s="184"/>
      <c r="Q25" s="183"/>
      <c r="R25" s="184"/>
      <c r="S25" s="114">
        <f>SUM(G25:R25)</f>
        <v>0</v>
      </c>
      <c r="T25" s="185"/>
      <c r="U25" s="59" t="e">
        <f>T25/S25</f>
        <v>#DIV/0!</v>
      </c>
    </row>
    <row r="26" spans="1:21" ht="13.05" customHeight="1" collapsed="1" thickTop="1" thickBot="1" x14ac:dyDescent="0.3">
      <c r="A26" s="144" t="s">
        <v>58</v>
      </c>
      <c r="B26" s="196"/>
      <c r="C26" s="148"/>
      <c r="D26" s="148"/>
      <c r="E26" s="197"/>
      <c r="F26" s="150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9"/>
      <c r="R26" s="200"/>
      <c r="S26" s="116"/>
      <c r="T26" s="179"/>
      <c r="U26" s="117"/>
    </row>
    <row r="27" spans="1:21" ht="50.1" customHeight="1" outlineLevel="1" thickTop="1" x14ac:dyDescent="0.25">
      <c r="B27" s="195" t="s">
        <v>78</v>
      </c>
      <c r="C27" s="173"/>
      <c r="D27" s="173"/>
      <c r="E27" s="174"/>
      <c r="F27" s="174"/>
      <c r="G27" s="175"/>
      <c r="H27" s="175"/>
      <c r="I27" s="176"/>
      <c r="J27" s="176"/>
      <c r="K27" s="176"/>
      <c r="L27" s="176"/>
      <c r="M27" s="176" t="s">
        <v>72</v>
      </c>
      <c r="N27" s="176" t="s">
        <v>73</v>
      </c>
      <c r="O27" s="176"/>
      <c r="P27" s="177"/>
      <c r="Q27" s="176"/>
      <c r="R27" s="177"/>
      <c r="S27" s="178"/>
      <c r="T27" s="179"/>
      <c r="U27" s="180"/>
    </row>
    <row r="28" spans="1:21" ht="32.1" customHeight="1" outlineLevel="1" thickBot="1" x14ac:dyDescent="0.3">
      <c r="B28" s="194"/>
      <c r="C28" s="98">
        <v>4</v>
      </c>
      <c r="D28" s="98">
        <f>IF(C28&gt;0,C28-S28-1,0)</f>
        <v>0</v>
      </c>
      <c r="E28" s="182">
        <v>0</v>
      </c>
      <c r="F28" s="55">
        <f>E28/C28</f>
        <v>0</v>
      </c>
      <c r="G28" s="183"/>
      <c r="H28" s="183"/>
      <c r="I28" s="183"/>
      <c r="J28" s="183"/>
      <c r="K28" s="183"/>
      <c r="L28" s="183"/>
      <c r="M28" s="183">
        <v>2</v>
      </c>
      <c r="N28" s="183">
        <v>1</v>
      </c>
      <c r="O28" s="183"/>
      <c r="P28" s="184"/>
      <c r="Q28" s="183"/>
      <c r="R28" s="184"/>
      <c r="S28" s="114">
        <f>SUM(G28:R28)</f>
        <v>3</v>
      </c>
      <c r="T28" s="185"/>
      <c r="U28" s="59">
        <f>T28/S28</f>
        <v>0</v>
      </c>
    </row>
    <row r="29" spans="1:21" ht="13.05" customHeight="1" thickTop="1" thickBot="1" x14ac:dyDescent="0.3">
      <c r="A29" s="144" t="s">
        <v>58</v>
      </c>
      <c r="B29" s="196"/>
      <c r="C29" s="148"/>
      <c r="D29" s="148"/>
      <c r="E29" s="197"/>
      <c r="F29" s="150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201"/>
      <c r="S29" s="116"/>
      <c r="T29" s="179"/>
      <c r="U29" s="117"/>
    </row>
    <row r="30" spans="1:21" ht="50.1" customHeight="1" thickTop="1" x14ac:dyDescent="0.25">
      <c r="B30" s="202" t="s">
        <v>8</v>
      </c>
      <c r="C30" s="203"/>
      <c r="D30" s="203"/>
      <c r="E30" s="174"/>
      <c r="F30" s="174"/>
      <c r="G30" s="204"/>
      <c r="H30" s="205"/>
      <c r="I30" s="204"/>
      <c r="J30" s="205"/>
      <c r="K30" s="204"/>
      <c r="L30" s="206" t="s">
        <v>71</v>
      </c>
      <c r="M30" s="206" t="s">
        <v>70</v>
      </c>
      <c r="N30" s="206" t="s">
        <v>69</v>
      </c>
      <c r="O30" s="204"/>
      <c r="P30" s="204"/>
      <c r="Q30" s="204"/>
      <c r="R30" s="207"/>
      <c r="S30" s="192"/>
      <c r="T30" s="185"/>
      <c r="U30" s="193"/>
    </row>
    <row r="31" spans="1:21" ht="32.1" customHeight="1" thickBot="1" x14ac:dyDescent="0.35">
      <c r="A31" s="131"/>
      <c r="B31" s="140"/>
      <c r="C31" s="101">
        <v>24</v>
      </c>
      <c r="D31" s="101">
        <f>IF(C31&gt;0,C31-S31-1,0)</f>
        <v>0</v>
      </c>
      <c r="E31" s="208">
        <v>0</v>
      </c>
      <c r="F31" s="55">
        <f>E31/C31</f>
        <v>0</v>
      </c>
      <c r="G31" s="183"/>
      <c r="H31" s="183"/>
      <c r="I31" s="183"/>
      <c r="J31" s="183"/>
      <c r="K31" s="183"/>
      <c r="L31" s="183">
        <v>16</v>
      </c>
      <c r="M31" s="183">
        <v>4</v>
      </c>
      <c r="N31" s="183">
        <v>3</v>
      </c>
      <c r="O31" s="183"/>
      <c r="P31" s="183"/>
      <c r="Q31" s="183"/>
      <c r="R31" s="184"/>
      <c r="S31" s="114">
        <f>SUM(G31:R31)</f>
        <v>23</v>
      </c>
      <c r="T31" s="185"/>
      <c r="U31" s="59">
        <f>T31/S31</f>
        <v>0</v>
      </c>
    </row>
    <row r="32" spans="1:21" ht="50.1" hidden="1" customHeight="1" outlineLevel="1" thickTop="1" x14ac:dyDescent="0.25">
      <c r="B32" s="209" t="s">
        <v>46</v>
      </c>
      <c r="C32" s="203"/>
      <c r="D32" s="203"/>
      <c r="E32" s="174"/>
      <c r="F32" s="17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178"/>
      <c r="T32" s="179"/>
      <c r="U32" s="180"/>
    </row>
    <row r="33" spans="1:21" ht="32.1" hidden="1" customHeight="1" outlineLevel="1" thickBot="1" x14ac:dyDescent="0.3">
      <c r="B33" s="210"/>
      <c r="C33" s="103">
        <v>0</v>
      </c>
      <c r="D33" s="103">
        <f>IF(C33&gt;0,C33-S33-1,0)</f>
        <v>0</v>
      </c>
      <c r="E33" s="182">
        <v>0</v>
      </c>
      <c r="F33" s="55" t="e">
        <f>E33/C33</f>
        <v>#DIV/0!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4"/>
      <c r="Q33" s="183"/>
      <c r="R33" s="184"/>
      <c r="S33" s="114">
        <f>SUM(G33:R33)</f>
        <v>0</v>
      </c>
      <c r="T33" s="185"/>
      <c r="U33" s="59" t="e">
        <f>T33/S33</f>
        <v>#DIV/0!</v>
      </c>
    </row>
    <row r="34" spans="1:21" ht="50.1" hidden="1" customHeight="1" outlineLevel="1" thickTop="1" x14ac:dyDescent="0.25">
      <c r="B34" s="209" t="s">
        <v>46</v>
      </c>
      <c r="C34" s="203"/>
      <c r="D34" s="203"/>
      <c r="E34" s="174"/>
      <c r="F34" s="17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178"/>
      <c r="T34" s="179"/>
      <c r="U34" s="180"/>
    </row>
    <row r="35" spans="1:21" ht="32.1" hidden="1" customHeight="1" outlineLevel="1" thickBot="1" x14ac:dyDescent="0.3">
      <c r="B35" s="210"/>
      <c r="C35" s="103">
        <v>0</v>
      </c>
      <c r="D35" s="103">
        <f>IF(C35&gt;0,C35-S35-1,0)</f>
        <v>0</v>
      </c>
      <c r="E35" s="182">
        <v>0</v>
      </c>
      <c r="F35" s="55" t="e">
        <f>E35/C35</f>
        <v>#DIV/0!</v>
      </c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183"/>
      <c r="R35" s="184"/>
      <c r="S35" s="114">
        <f>SUM(G35:R35)</f>
        <v>0</v>
      </c>
      <c r="T35" s="185"/>
      <c r="U35" s="59" t="e">
        <f>T35/S35</f>
        <v>#DIV/0!</v>
      </c>
    </row>
    <row r="36" spans="1:21" ht="13.05" customHeight="1" collapsed="1" thickTop="1" thickBot="1" x14ac:dyDescent="0.3">
      <c r="A36" s="144" t="s">
        <v>58</v>
      </c>
      <c r="B36" s="196"/>
      <c r="C36" s="148"/>
      <c r="D36" s="148"/>
      <c r="E36" s="197"/>
      <c r="F36" s="150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9"/>
      <c r="R36" s="200"/>
      <c r="S36" s="116"/>
      <c r="T36" s="179"/>
      <c r="U36" s="117"/>
    </row>
    <row r="37" spans="1:21" ht="50.1" customHeight="1" outlineLevel="1" thickTop="1" x14ac:dyDescent="0.25">
      <c r="B37" s="209" t="s">
        <v>78</v>
      </c>
      <c r="C37" s="203"/>
      <c r="D37" s="203"/>
      <c r="E37" s="174"/>
      <c r="F37" s="174"/>
      <c r="G37" s="204"/>
      <c r="H37" s="204"/>
      <c r="I37" s="204"/>
      <c r="J37" s="204"/>
      <c r="K37" s="204"/>
      <c r="L37" s="204"/>
      <c r="M37" s="206" t="s">
        <v>72</v>
      </c>
      <c r="N37" s="206" t="s">
        <v>73</v>
      </c>
      <c r="O37" s="204"/>
      <c r="P37" s="204"/>
      <c r="Q37" s="204"/>
      <c r="R37" s="204"/>
      <c r="S37" s="178"/>
      <c r="T37" s="179"/>
      <c r="U37" s="180"/>
    </row>
    <row r="38" spans="1:21" ht="32.1" customHeight="1" outlineLevel="1" thickBot="1" x14ac:dyDescent="0.3">
      <c r="B38" s="210"/>
      <c r="C38" s="103">
        <v>4</v>
      </c>
      <c r="D38" s="103">
        <f>IF(C38&gt;0,C38-S38-1,0)</f>
        <v>0</v>
      </c>
      <c r="E38" s="182">
        <v>0</v>
      </c>
      <c r="F38" s="55">
        <f>E38/C38</f>
        <v>0</v>
      </c>
      <c r="G38" s="183"/>
      <c r="H38" s="183"/>
      <c r="I38" s="183"/>
      <c r="J38" s="183"/>
      <c r="K38" s="183"/>
      <c r="L38" s="183"/>
      <c r="M38" s="183">
        <v>2</v>
      </c>
      <c r="N38" s="183">
        <v>1</v>
      </c>
      <c r="O38" s="183"/>
      <c r="P38" s="184"/>
      <c r="Q38" s="183"/>
      <c r="R38" s="184"/>
      <c r="S38" s="114">
        <f>SUM(G38:R38)</f>
        <v>3</v>
      </c>
      <c r="T38" s="185"/>
      <c r="U38" s="59">
        <f>T38/S38</f>
        <v>0</v>
      </c>
    </row>
    <row r="39" spans="1:21" ht="13.05" customHeight="1" thickTop="1" thickBot="1" x14ac:dyDescent="0.3">
      <c r="A39" s="144" t="s">
        <v>58</v>
      </c>
      <c r="B39" s="196"/>
      <c r="C39" s="148"/>
      <c r="D39" s="148"/>
      <c r="E39" s="197"/>
      <c r="F39" s="150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201"/>
      <c r="S39" s="116"/>
      <c r="T39" s="179"/>
      <c r="U39" s="117"/>
    </row>
    <row r="40" spans="1:21" ht="50.1" customHeight="1" outlineLevel="1" thickTop="1" x14ac:dyDescent="0.25">
      <c r="B40" s="172" t="s">
        <v>47</v>
      </c>
      <c r="C40" s="173"/>
      <c r="D40" s="173"/>
      <c r="E40" s="174"/>
      <c r="F40" s="174"/>
      <c r="G40" s="176"/>
      <c r="H40" s="176"/>
      <c r="I40" s="176"/>
      <c r="J40" s="176"/>
      <c r="K40" s="176"/>
      <c r="L40" s="176"/>
      <c r="M40" s="176" t="s">
        <v>74</v>
      </c>
      <c r="N40" s="176" t="s">
        <v>75</v>
      </c>
      <c r="O40" s="176" t="s">
        <v>70</v>
      </c>
      <c r="P40" s="176" t="s">
        <v>69</v>
      </c>
      <c r="Q40" s="176"/>
      <c r="R40" s="176"/>
      <c r="S40" s="178"/>
      <c r="T40" s="179"/>
      <c r="U40" s="180"/>
    </row>
    <row r="41" spans="1:21" ht="32.1" customHeight="1" outlineLevel="1" thickBot="1" x14ac:dyDescent="0.3">
      <c r="B41" s="211"/>
      <c r="C41" s="98">
        <v>32</v>
      </c>
      <c r="D41" s="98">
        <f>IF(C41&gt;0,C41-S41-1,0)</f>
        <v>0</v>
      </c>
      <c r="E41" s="182">
        <v>0</v>
      </c>
      <c r="F41" s="55">
        <f>E41/C41</f>
        <v>0</v>
      </c>
      <c r="G41" s="183"/>
      <c r="H41" s="183"/>
      <c r="I41" s="183"/>
      <c r="J41" s="183"/>
      <c r="K41" s="183"/>
      <c r="L41" s="183"/>
      <c r="M41" s="183">
        <v>16</v>
      </c>
      <c r="N41" s="183">
        <v>8</v>
      </c>
      <c r="O41" s="183">
        <v>4</v>
      </c>
      <c r="P41" s="184">
        <v>3</v>
      </c>
      <c r="Q41" s="183"/>
      <c r="R41" s="184"/>
      <c r="S41" s="114">
        <f>SUM(G41:R41)</f>
        <v>31</v>
      </c>
      <c r="T41" s="185"/>
      <c r="U41" s="59">
        <f>T41/S41</f>
        <v>0</v>
      </c>
    </row>
    <row r="42" spans="1:21" ht="50.1" customHeight="1" outlineLevel="1" thickTop="1" x14ac:dyDescent="0.25">
      <c r="B42" s="202" t="s">
        <v>48</v>
      </c>
      <c r="C42" s="203"/>
      <c r="D42" s="203"/>
      <c r="E42" s="174"/>
      <c r="F42" s="174"/>
      <c r="G42" s="204"/>
      <c r="H42" s="204"/>
      <c r="I42" s="204"/>
      <c r="J42" s="204"/>
      <c r="K42" s="204"/>
      <c r="L42" s="204"/>
      <c r="M42" s="206" t="s">
        <v>74</v>
      </c>
      <c r="N42" s="206" t="s">
        <v>75</v>
      </c>
      <c r="O42" s="206" t="s">
        <v>70</v>
      </c>
      <c r="P42" s="206" t="s">
        <v>69</v>
      </c>
      <c r="Q42" s="204"/>
      <c r="R42" s="204"/>
      <c r="S42" s="178"/>
      <c r="T42" s="179"/>
      <c r="U42" s="180"/>
    </row>
    <row r="43" spans="1:21" ht="32.1" customHeight="1" outlineLevel="1" thickBot="1" x14ac:dyDescent="0.3">
      <c r="B43" s="210"/>
      <c r="C43" s="103">
        <v>24</v>
      </c>
      <c r="D43" s="103">
        <f>IF(C43&gt;0,C43-S43-1,0)</f>
        <v>0</v>
      </c>
      <c r="E43" s="182">
        <v>0</v>
      </c>
      <c r="F43" s="55">
        <f>E43/C43</f>
        <v>0</v>
      </c>
      <c r="G43" s="183"/>
      <c r="H43" s="183"/>
      <c r="I43" s="183"/>
      <c r="J43" s="183"/>
      <c r="K43" s="183"/>
      <c r="L43" s="183"/>
      <c r="M43" s="183">
        <v>8</v>
      </c>
      <c r="N43" s="183">
        <v>8</v>
      </c>
      <c r="O43" s="183">
        <v>4</v>
      </c>
      <c r="P43" s="184">
        <v>3</v>
      </c>
      <c r="Q43" s="183"/>
      <c r="R43" s="184"/>
      <c r="S43" s="114">
        <f>SUM(G43:R43)</f>
        <v>23</v>
      </c>
      <c r="T43" s="185"/>
      <c r="U43" s="59">
        <f>T43/S43</f>
        <v>0</v>
      </c>
    </row>
    <row r="44" spans="1:21" ht="13.05" customHeight="1" thickTop="1" thickBot="1" x14ac:dyDescent="0.3">
      <c r="A44" s="144" t="s">
        <v>59</v>
      </c>
      <c r="B44" s="196"/>
      <c r="C44" s="148"/>
      <c r="D44" s="148"/>
      <c r="E44" s="197"/>
      <c r="F44" s="150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212"/>
      <c r="R44" s="213"/>
      <c r="S44" s="116"/>
      <c r="T44" s="179"/>
      <c r="U44" s="117"/>
    </row>
    <row r="45" spans="1:21" ht="50.1" customHeight="1" outlineLevel="1" thickTop="1" x14ac:dyDescent="0.25">
      <c r="B45" s="214" t="s">
        <v>49</v>
      </c>
      <c r="C45" s="215"/>
      <c r="D45" s="215"/>
      <c r="E45" s="174"/>
      <c r="F45" s="174"/>
      <c r="G45" s="216"/>
      <c r="H45" s="216"/>
      <c r="I45" s="217"/>
      <c r="J45" s="217"/>
      <c r="K45" s="217"/>
      <c r="L45" s="217"/>
      <c r="M45" s="217" t="s">
        <v>74</v>
      </c>
      <c r="N45" s="217" t="s">
        <v>75</v>
      </c>
      <c r="O45" s="217" t="s">
        <v>70</v>
      </c>
      <c r="P45" s="217" t="s">
        <v>69</v>
      </c>
      <c r="Q45" s="217"/>
      <c r="R45" s="218"/>
      <c r="S45" s="178"/>
      <c r="T45" s="179"/>
      <c r="U45" s="180"/>
    </row>
    <row r="46" spans="1:21" ht="32.1" customHeight="1" outlineLevel="1" thickBot="1" x14ac:dyDescent="0.3">
      <c r="B46" s="219"/>
      <c r="C46" s="106">
        <v>32</v>
      </c>
      <c r="D46" s="106">
        <f>IF(C46&gt;0,C46-S46-1,0)</f>
        <v>0</v>
      </c>
      <c r="E46" s="182">
        <v>0</v>
      </c>
      <c r="F46" s="55">
        <f>E46/C46</f>
        <v>0</v>
      </c>
      <c r="G46" s="183"/>
      <c r="H46" s="183"/>
      <c r="I46" s="183"/>
      <c r="J46" s="183"/>
      <c r="K46" s="183"/>
      <c r="L46" s="183"/>
      <c r="M46" s="183">
        <v>16</v>
      </c>
      <c r="N46" s="183">
        <v>8</v>
      </c>
      <c r="O46" s="183">
        <v>4</v>
      </c>
      <c r="P46" s="184">
        <v>3</v>
      </c>
      <c r="Q46" s="183"/>
      <c r="R46" s="184"/>
      <c r="S46" s="114">
        <f>SUM(G46:R46)</f>
        <v>31</v>
      </c>
      <c r="T46" s="185"/>
      <c r="U46" s="59">
        <f>T46/S46</f>
        <v>0</v>
      </c>
    </row>
    <row r="47" spans="1:21" ht="13.05" customHeight="1" thickTop="1" thickBot="1" x14ac:dyDescent="0.3">
      <c r="A47" s="144" t="s">
        <v>60</v>
      </c>
      <c r="B47" s="196"/>
      <c r="C47" s="148"/>
      <c r="D47" s="148"/>
      <c r="E47" s="197"/>
      <c r="F47" s="150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201"/>
      <c r="S47" s="116"/>
      <c r="T47" s="179"/>
      <c r="U47" s="117"/>
    </row>
    <row r="48" spans="1:21" ht="35.1" customHeight="1" thickTop="1" thickBot="1" x14ac:dyDescent="0.3">
      <c r="B48" s="141" t="s">
        <v>3</v>
      </c>
      <c r="C48" s="107">
        <f>SUM(C21,C23,C25,C28,C31,C33,C35,C38,C41,C43,C46)</f>
        <v>152</v>
      </c>
      <c r="D48" s="107">
        <f>SUM(D21,D23,D25,D28,D31,D33,D35,D38,D41,D43,D46)</f>
        <v>6</v>
      </c>
      <c r="E48" s="153">
        <f>SUM(E21,E23,E25,E28,E31,E33,E35,E38,F50,E41,E43,E46)</f>
        <v>0</v>
      </c>
      <c r="F48" s="68">
        <f>E48/C48</f>
        <v>0</v>
      </c>
      <c r="G48" s="69"/>
      <c r="H48" s="69"/>
      <c r="I48" s="69"/>
      <c r="J48" s="69"/>
      <c r="K48" s="69"/>
      <c r="L48" s="69"/>
      <c r="M48" s="70"/>
      <c r="N48" s="71"/>
      <c r="O48" s="72"/>
      <c r="P48" s="69"/>
      <c r="Q48" s="72"/>
      <c r="R48" s="69"/>
      <c r="S48" s="132"/>
      <c r="T48" s="133"/>
      <c r="U48" s="134"/>
    </row>
    <row r="49" spans="2:21" ht="42" customHeight="1" thickBot="1" x14ac:dyDescent="0.3">
      <c r="B49" s="260" t="s">
        <v>39</v>
      </c>
      <c r="C49" s="261"/>
      <c r="D49" s="261"/>
      <c r="E49" s="261"/>
      <c r="F49" s="262"/>
      <c r="G49" s="108">
        <f>SUM(G21,G23,G25,G28,G31,G33,G35,G38,G41,G43,G46)</f>
        <v>0</v>
      </c>
      <c r="H49" s="108">
        <f t="shared" ref="H49:R49" si="1">SUM(H21,H23,H25,H28,H31,H33,H35,H38,H41,H43,H46)</f>
        <v>0</v>
      </c>
      <c r="I49" s="108">
        <f t="shared" si="1"/>
        <v>0</v>
      </c>
      <c r="J49" s="108">
        <f t="shared" si="1"/>
        <v>0</v>
      </c>
      <c r="K49" s="108">
        <f t="shared" si="1"/>
        <v>0</v>
      </c>
      <c r="L49" s="108">
        <f t="shared" si="1"/>
        <v>32</v>
      </c>
      <c r="M49" s="108">
        <f t="shared" si="1"/>
        <v>52</v>
      </c>
      <c r="N49" s="108">
        <f t="shared" si="1"/>
        <v>32</v>
      </c>
      <c r="O49" s="108">
        <f t="shared" si="1"/>
        <v>12</v>
      </c>
      <c r="P49" s="108">
        <f t="shared" si="1"/>
        <v>9</v>
      </c>
      <c r="Q49" s="108">
        <f t="shared" si="1"/>
        <v>0</v>
      </c>
      <c r="R49" s="108">
        <f t="shared" si="1"/>
        <v>0</v>
      </c>
      <c r="S49" s="109">
        <f>SUM(G49:R49)</f>
        <v>137</v>
      </c>
      <c r="T49" s="110">
        <f>SUM(T21,T23,T25,T28,T31,T33,T35,T38,T41,T43,T46)</f>
        <v>0</v>
      </c>
      <c r="U49" s="111">
        <f>T49/S49</f>
        <v>0</v>
      </c>
    </row>
    <row r="50" spans="2:21" ht="30.75" customHeight="1" x14ac:dyDescent="0.3">
      <c r="G50" s="220"/>
      <c r="H50" s="221"/>
      <c r="I50" s="221"/>
      <c r="J50" s="221"/>
      <c r="L50" s="280" t="s">
        <v>6</v>
      </c>
      <c r="M50" s="281"/>
      <c r="N50" s="282"/>
    </row>
    <row r="51" spans="2:21" ht="29.25" customHeight="1" thickBot="1" x14ac:dyDescent="0.35">
      <c r="B51" s="222"/>
      <c r="G51" s="223"/>
      <c r="H51" s="221"/>
      <c r="I51" s="221"/>
      <c r="J51" s="221"/>
      <c r="L51" s="283"/>
      <c r="M51" s="284"/>
      <c r="N51" s="285"/>
    </row>
    <row r="52" spans="2:21" ht="29.25" customHeight="1" x14ac:dyDescent="0.25">
      <c r="B52" s="224"/>
      <c r="G52" s="225"/>
      <c r="H52" s="226"/>
      <c r="I52" s="226"/>
      <c r="J52" s="226"/>
    </row>
  </sheetData>
  <sheetProtection sheet="1" formatCells="0" formatColumns="0" formatRows="0"/>
  <mergeCells count="15">
    <mergeCell ref="S15:U15"/>
    <mergeCell ref="S16:U17"/>
    <mergeCell ref="B49:F49"/>
    <mergeCell ref="L50:N51"/>
    <mergeCell ref="G2:P2"/>
    <mergeCell ref="H5:J5"/>
    <mergeCell ref="H6:J6"/>
    <mergeCell ref="G12:P12"/>
    <mergeCell ref="G13:P13"/>
    <mergeCell ref="B15:B18"/>
    <mergeCell ref="C15:C18"/>
    <mergeCell ref="D15:D18"/>
    <mergeCell ref="E15:E18"/>
    <mergeCell ref="H7:J7"/>
    <mergeCell ref="H8:J8"/>
  </mergeCells>
  <conditionalFormatting sqref="G17:R17">
    <cfRule type="cellIs" dxfId="9" priority="3" operator="equal">
      <formula>"festivo"</formula>
    </cfRule>
  </conditionalFormatting>
  <conditionalFormatting sqref="G49:R49">
    <cfRule type="cellIs" dxfId="8" priority="4" operator="greaterThan">
      <formula>G$19</formula>
    </cfRule>
  </conditionalFormatting>
  <conditionalFormatting sqref="S21 S23 S25 S28">
    <cfRule type="cellIs" dxfId="7" priority="7" stopIfTrue="1" operator="lessThan">
      <formula>$C21-1</formula>
    </cfRule>
    <cfRule type="cellIs" dxfId="6" priority="8" stopIfTrue="1" operator="greaterThan">
      <formula>$C21-1</formula>
    </cfRule>
  </conditionalFormatting>
  <conditionalFormatting sqref="S31 S33 S35 S38">
    <cfRule type="cellIs" dxfId="5" priority="5" stopIfTrue="1" operator="lessThan">
      <formula>$C31-1</formula>
    </cfRule>
    <cfRule type="cellIs" dxfId="4" priority="6" stopIfTrue="1" operator="greaterThan">
      <formula>$C31-1</formula>
    </cfRule>
  </conditionalFormatting>
  <conditionalFormatting sqref="S41 S43 S46">
    <cfRule type="cellIs" dxfId="3" priority="1" stopIfTrue="1" operator="lessThan">
      <formula>$C41-1</formula>
    </cfRule>
    <cfRule type="cellIs" dxfId="2" priority="2" stopIfTrue="1" operator="greaterThan">
      <formula>$C41-1</formula>
    </cfRule>
  </conditionalFormatting>
  <dataValidations count="7">
    <dataValidation type="list" allowBlank="1" showInputMessage="1" showErrorMessage="1" sqref="G17:R17" xr:uid="{3FFB45BF-A834-4E63-81B4-1C0DE115F726}">
      <formula1>"feriale,festivo"</formula1>
    </dataValidation>
    <dataValidation type="whole" allowBlank="1" showInputMessage="1" showErrorMessage="1" sqref="H3" xr:uid="{6DB8A017-BB2F-4514-A564-03EE18A688D0}">
      <formula1>1</formula1>
      <formula2>21</formula2>
    </dataValidation>
    <dataValidation type="list" allowBlank="1" showInputMessage="1" showErrorMessage="1" sqref="N5:N8 P5:P8" xr:uid="{C7590326-5410-4EA9-B0A4-CA1A1412DF55}">
      <formula1>ORARI</formula1>
    </dataValidation>
    <dataValidation type="list" allowBlank="1" showInputMessage="1" showErrorMessage="1" sqref="N3" xr:uid="{FA0B0A7F-AF97-4B97-86F4-CAB7F368E774}">
      <formula1>"sabbia"</formula1>
    </dataValidation>
    <dataValidation type="list" allowBlank="1" showInputMessage="1" showErrorMessage="1" sqref="H5:H8" xr:uid="{1624E5EC-DFAA-4707-B9A6-8DE998236C57}">
      <formula1>MATCH_FORMAT</formula1>
    </dataValidation>
    <dataValidation type="list" allowBlank="1" showInputMessage="1" showErrorMessage="1" sqref="L5:L8" xr:uid="{F03E1A9E-5EA4-4987-9356-57BEBFBE0620}">
      <formula1>"1h, 1h15m,1h30m,2h"</formula1>
    </dataValidation>
    <dataValidation type="list" allowBlank="1" showInputMessage="1" showErrorMessage="1" sqref="P3" xr:uid="{4F449406-020E-4C46-87B2-E1AFB183624E}">
      <formula1>"all' aperto, al coperto"</formula1>
    </dataValidation>
  </dataValidations>
  <hyperlinks>
    <hyperlink ref="G18" location="'Es. IMPOSTA TURNI Open-Lim B'!A1" display="IMPOSTA" xr:uid="{DDBDCFED-DF80-4685-B1D9-BAC1B71D9097}"/>
    <hyperlink ref="Q18:R18" location="'Es. IMPOSTA TURNI Open-Lim'!B6" display="IMPOSTA" xr:uid="{A202F7A2-77BA-4862-A503-194C23FFB10A}"/>
    <hyperlink ref="H18:P18" location="'Es. IMPOSTA TURNI Open-Lim B'!A1" display="IMPOSTA" xr:uid="{BFAD152E-E7AD-4A4D-A739-C5D108173778}"/>
  </hyperlinks>
  <pageMargins left="0.25" right="0.25" top="0.33" bottom="0.24" header="0.3" footer="0.3"/>
  <pageSetup paperSize="9" scale="2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E7B4-2E8C-4BF4-8AE7-2DFE82FE2B46}">
  <sheetPr>
    <tabColor theme="4" tint="0.59999389629810485"/>
  </sheetPr>
  <dimension ref="A1:M20"/>
  <sheetViews>
    <sheetView zoomScaleNormal="100" workbookViewId="0">
      <selection activeCell="R13" sqref="R13"/>
    </sheetView>
  </sheetViews>
  <sheetFormatPr defaultColWidth="8.88671875" defaultRowHeight="14.4" x14ac:dyDescent="0.3"/>
  <cols>
    <col min="1" max="1" width="15.33203125" style="234" customWidth="1"/>
    <col min="2" max="11" width="8.33203125" style="235" customWidth="1"/>
    <col min="12" max="13" width="8.33203125" customWidth="1"/>
  </cols>
  <sheetData>
    <row r="1" spans="1:13" ht="32.1" customHeight="1" x14ac:dyDescent="0.3">
      <c r="A1" s="10" t="s">
        <v>42</v>
      </c>
      <c r="B1" s="11">
        <f>'Es. OPEN-LIM B'!G49</f>
        <v>0</v>
      </c>
      <c r="C1" s="11">
        <f>'Es. OPEN-LIM B'!H49</f>
        <v>0</v>
      </c>
      <c r="D1" s="11">
        <f>'Es. OPEN-LIM B'!I49</f>
        <v>0</v>
      </c>
      <c r="E1" s="11">
        <f>'Es. OPEN-LIM B'!J49</f>
        <v>0</v>
      </c>
      <c r="F1" s="11">
        <f>'Es. OPEN-LIM B'!K49</f>
        <v>0</v>
      </c>
      <c r="G1" s="11">
        <f>'Es. OPEN-LIM B'!L49</f>
        <v>32</v>
      </c>
      <c r="H1" s="11">
        <f>'Es. OPEN-LIM B'!M49</f>
        <v>52</v>
      </c>
      <c r="I1" s="11">
        <f>'Es. OPEN-LIM B'!N49</f>
        <v>32</v>
      </c>
      <c r="J1" s="11">
        <f>'Es. OPEN-LIM B'!O49</f>
        <v>12</v>
      </c>
      <c r="K1" s="11">
        <f>'Es. OPEN-LIM B'!P49</f>
        <v>9</v>
      </c>
      <c r="L1" s="11">
        <f>'Es. OPEN-LIM B'!Q49</f>
        <v>0</v>
      </c>
      <c r="M1" s="11">
        <f>'Es. OPEN-LIM B'!R49</f>
        <v>0</v>
      </c>
    </row>
    <row r="2" spans="1:13" ht="15.6" x14ac:dyDescent="0.3">
      <c r="A2" s="13" t="s">
        <v>41</v>
      </c>
      <c r="B2" s="14">
        <f t="shared" ref="B2" si="0">SUM(B6:B20)</f>
        <v>0</v>
      </c>
      <c r="C2" s="14">
        <f t="shared" ref="C2:M2" si="1">SUM(C6:C20)</f>
        <v>0</v>
      </c>
      <c r="D2" s="14">
        <f t="shared" si="1"/>
        <v>0</v>
      </c>
      <c r="E2" s="14">
        <f t="shared" si="1"/>
        <v>0</v>
      </c>
      <c r="F2" s="14">
        <f t="shared" si="1"/>
        <v>0</v>
      </c>
      <c r="G2" s="14">
        <f t="shared" si="1"/>
        <v>42</v>
      </c>
      <c r="H2" s="14">
        <f t="shared" si="1"/>
        <v>60</v>
      </c>
      <c r="I2" s="14">
        <f t="shared" si="1"/>
        <v>60</v>
      </c>
      <c r="J2" s="14">
        <f t="shared" si="1"/>
        <v>42</v>
      </c>
      <c r="K2" s="14">
        <f t="shared" si="1"/>
        <v>42</v>
      </c>
      <c r="L2" s="14">
        <f t="shared" si="1"/>
        <v>0</v>
      </c>
      <c r="M2" s="15">
        <f t="shared" si="1"/>
        <v>0</v>
      </c>
    </row>
    <row r="3" spans="1:13" ht="18.899999999999999" customHeight="1" x14ac:dyDescent="0.3">
      <c r="A3" s="16" t="s">
        <v>34</v>
      </c>
      <c r="B3" s="17" t="str">
        <f>'Es. OPEN-LIM B'!G15</f>
        <v>gg/mm</v>
      </c>
      <c r="C3" s="17" t="str">
        <f>'Es. OPEN-LIM B'!H15</f>
        <v>gg/mm</v>
      </c>
      <c r="D3" s="17" t="str">
        <f>'Es. OPEN-LIM B'!I15</f>
        <v>gg/mm</v>
      </c>
      <c r="E3" s="17" t="str">
        <f>'Es. OPEN-LIM B'!J15</f>
        <v>gg/mm</v>
      </c>
      <c r="F3" s="17" t="str">
        <f>'Es. OPEN-LIM B'!K15</f>
        <v>gg/mm</v>
      </c>
      <c r="G3" s="17">
        <f>'Es. OPEN-LIM B'!L15</f>
        <v>45485</v>
      </c>
      <c r="H3" s="17">
        <f>'Es. OPEN-LIM B'!M15</f>
        <v>45486</v>
      </c>
      <c r="I3" s="17">
        <f>'Es. OPEN-LIM B'!N15</f>
        <v>45487</v>
      </c>
      <c r="J3" s="17">
        <f>'Es. OPEN-LIM B'!O15</f>
        <v>45488</v>
      </c>
      <c r="K3" s="17">
        <f>'Es. OPEN-LIM B'!P15</f>
        <v>45489</v>
      </c>
      <c r="L3" s="17" t="str">
        <f>'Es. OPEN-LIM B'!Q15</f>
        <v>gg/mm</v>
      </c>
      <c r="M3" s="17" t="str">
        <f>'Es. OPEN-LIM B'!R15</f>
        <v>gg/mm</v>
      </c>
    </row>
    <row r="4" spans="1:13" ht="18" customHeight="1" x14ac:dyDescent="0.3">
      <c r="A4" s="16" t="s">
        <v>35</v>
      </c>
      <c r="B4" s="28" t="str">
        <f>'Es. OPEN-LIM B'!G16</f>
        <v/>
      </c>
      <c r="C4" s="28" t="str">
        <f>'Es. OPEN-LIM B'!H16</f>
        <v/>
      </c>
      <c r="D4" s="28" t="str">
        <f>'Es. OPEN-LIM B'!I16</f>
        <v/>
      </c>
      <c r="E4" s="28" t="str">
        <f>'Es. OPEN-LIM B'!J16</f>
        <v/>
      </c>
      <c r="F4" s="28" t="str">
        <f>'Es. OPEN-LIM B'!K16</f>
        <v/>
      </c>
      <c r="G4" s="28">
        <f>'Es. OPEN-LIM B'!L16</f>
        <v>45485</v>
      </c>
      <c r="H4" s="28">
        <f>'Es. OPEN-LIM B'!M16</f>
        <v>45486</v>
      </c>
      <c r="I4" s="28">
        <f>'Es. OPEN-LIM B'!N16</f>
        <v>45487</v>
      </c>
      <c r="J4" s="28">
        <f>'Es. OPEN-LIM B'!O16</f>
        <v>45488</v>
      </c>
      <c r="K4" s="28">
        <f>'Es. OPEN-LIM B'!P16</f>
        <v>45489</v>
      </c>
      <c r="L4" s="28" t="str">
        <f>'Es. OPEN-LIM B'!Q16</f>
        <v/>
      </c>
      <c r="M4" s="28" t="str">
        <f>'Es. OPEN-LIM B'!R16</f>
        <v/>
      </c>
    </row>
    <row r="5" spans="1:13" ht="17.100000000000001" customHeight="1" thickBot="1" x14ac:dyDescent="0.35">
      <c r="A5" s="18" t="s">
        <v>36</v>
      </c>
      <c r="B5" s="19">
        <f>'Es. OPEN-LIM B'!G17</f>
        <v>0</v>
      </c>
      <c r="C5" s="19">
        <f>'Es. OPEN-LIM B'!H17</f>
        <v>0</v>
      </c>
      <c r="D5" s="19">
        <f>'Es. OPEN-LIM B'!I17</f>
        <v>0</v>
      </c>
      <c r="E5" s="19">
        <f>'Es. OPEN-LIM B'!J17</f>
        <v>0</v>
      </c>
      <c r="F5" s="19">
        <f>'Es. OPEN-LIM B'!K17</f>
        <v>0</v>
      </c>
      <c r="G5" s="19" t="str">
        <f>'Es. OPEN-LIM B'!L17</f>
        <v>feriale</v>
      </c>
      <c r="H5" s="19" t="str">
        <f>'Es. OPEN-LIM B'!M17</f>
        <v>festivo</v>
      </c>
      <c r="I5" s="19" t="str">
        <f>'Es. OPEN-LIM B'!N17</f>
        <v>festivo</v>
      </c>
      <c r="J5" s="19" t="str">
        <f>'Es. OPEN-LIM B'!O17</f>
        <v>feriale</v>
      </c>
      <c r="K5" s="19" t="str">
        <f>'Es. OPEN-LIM B'!P17</f>
        <v>feriale</v>
      </c>
      <c r="L5" s="19">
        <f>'Es. OPEN-LIM B'!Q17</f>
        <v>0</v>
      </c>
      <c r="M5" s="19">
        <f>'Es. OPEN-LIM B'!R17</f>
        <v>0</v>
      </c>
    </row>
    <row r="6" spans="1:13" ht="15.6" x14ac:dyDescent="0.3">
      <c r="A6" s="227" t="s">
        <v>43</v>
      </c>
      <c r="B6" s="228"/>
      <c r="C6" s="228"/>
      <c r="D6" s="228"/>
      <c r="E6" s="228"/>
      <c r="F6" s="228"/>
      <c r="G6" s="228">
        <v>7</v>
      </c>
      <c r="H6" s="228">
        <v>10</v>
      </c>
      <c r="I6" s="228">
        <v>10</v>
      </c>
      <c r="J6" s="228">
        <v>7</v>
      </c>
      <c r="K6" s="228">
        <v>7</v>
      </c>
      <c r="L6" s="229"/>
      <c r="M6" s="229"/>
    </row>
    <row r="7" spans="1:13" ht="15.6" x14ac:dyDescent="0.3">
      <c r="A7" s="230" t="s">
        <v>43</v>
      </c>
      <c r="B7" s="231"/>
      <c r="C7" s="231"/>
      <c r="D7" s="231"/>
      <c r="E7" s="231"/>
      <c r="F7" s="231"/>
      <c r="G7" s="231">
        <v>7</v>
      </c>
      <c r="H7" s="228">
        <v>10</v>
      </c>
      <c r="I7" s="228">
        <v>10</v>
      </c>
      <c r="J7" s="231">
        <v>7</v>
      </c>
      <c r="K7" s="231">
        <v>7</v>
      </c>
      <c r="L7" s="232"/>
      <c r="M7" s="232"/>
    </row>
    <row r="8" spans="1:13" ht="15.6" x14ac:dyDescent="0.3">
      <c r="A8" s="230" t="s">
        <v>43</v>
      </c>
      <c r="B8" s="231"/>
      <c r="C8" s="231"/>
      <c r="D8" s="231"/>
      <c r="E8" s="231"/>
      <c r="F8" s="231"/>
      <c r="G8" s="231">
        <v>7</v>
      </c>
      <c r="H8" s="228">
        <v>10</v>
      </c>
      <c r="I8" s="228">
        <v>10</v>
      </c>
      <c r="J8" s="231">
        <v>7</v>
      </c>
      <c r="K8" s="231">
        <v>7</v>
      </c>
      <c r="L8" s="232"/>
      <c r="M8" s="232"/>
    </row>
    <row r="9" spans="1:13" ht="15.6" x14ac:dyDescent="0.3">
      <c r="A9" s="230" t="s">
        <v>43</v>
      </c>
      <c r="B9" s="231"/>
      <c r="C9" s="231"/>
      <c r="D9" s="231"/>
      <c r="E9" s="231"/>
      <c r="F9" s="231"/>
      <c r="G9" s="231">
        <v>7</v>
      </c>
      <c r="H9" s="228">
        <v>10</v>
      </c>
      <c r="I9" s="228">
        <v>10</v>
      </c>
      <c r="J9" s="231">
        <v>7</v>
      </c>
      <c r="K9" s="231">
        <v>7</v>
      </c>
      <c r="L9" s="232"/>
      <c r="M9" s="232"/>
    </row>
    <row r="10" spans="1:13" ht="15.6" x14ac:dyDescent="0.3">
      <c r="A10" s="230" t="s">
        <v>43</v>
      </c>
      <c r="B10" s="231"/>
      <c r="C10" s="231"/>
      <c r="D10" s="231"/>
      <c r="E10" s="231"/>
      <c r="F10" s="231"/>
      <c r="G10" s="231">
        <v>7</v>
      </c>
      <c r="H10" s="228">
        <v>10</v>
      </c>
      <c r="I10" s="228">
        <v>10</v>
      </c>
      <c r="J10" s="231">
        <v>7</v>
      </c>
      <c r="K10" s="231">
        <v>7</v>
      </c>
      <c r="L10" s="232"/>
      <c r="M10" s="232"/>
    </row>
    <row r="11" spans="1:13" ht="15.6" x14ac:dyDescent="0.3">
      <c r="A11" s="230" t="s">
        <v>43</v>
      </c>
      <c r="B11" s="231"/>
      <c r="C11" s="231"/>
      <c r="D11" s="231"/>
      <c r="E11" s="231"/>
      <c r="F11" s="231"/>
      <c r="G11" s="231">
        <v>7</v>
      </c>
      <c r="H11" s="228">
        <v>10</v>
      </c>
      <c r="I11" s="228">
        <v>10</v>
      </c>
      <c r="J11" s="231">
        <v>7</v>
      </c>
      <c r="K11" s="231">
        <v>7</v>
      </c>
      <c r="L11" s="232"/>
      <c r="M11" s="232"/>
    </row>
    <row r="12" spans="1:13" ht="15.6" x14ac:dyDescent="0.3">
      <c r="A12" s="230" t="s">
        <v>43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2"/>
      <c r="M12" s="232"/>
    </row>
    <row r="13" spans="1:13" ht="15.6" x14ac:dyDescent="0.3">
      <c r="A13" s="230" t="s">
        <v>43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2"/>
      <c r="M13" s="232"/>
    </row>
    <row r="14" spans="1:13" ht="15.6" x14ac:dyDescent="0.3">
      <c r="A14" s="230" t="s">
        <v>43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2"/>
      <c r="M14" s="232"/>
    </row>
    <row r="15" spans="1:13" ht="15.6" x14ac:dyDescent="0.3">
      <c r="A15" s="230" t="s">
        <v>43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2"/>
      <c r="M15" s="232"/>
    </row>
    <row r="16" spans="1:13" ht="15.6" x14ac:dyDescent="0.3">
      <c r="A16" s="233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2"/>
      <c r="M16" s="232"/>
    </row>
    <row r="17" spans="1:13" ht="15.6" x14ac:dyDescent="0.3">
      <c r="A17" s="233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2"/>
      <c r="M17" s="232"/>
    </row>
    <row r="18" spans="1:13" ht="15.6" x14ac:dyDescent="0.3">
      <c r="A18" s="233"/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2"/>
      <c r="M18" s="232"/>
    </row>
    <row r="19" spans="1:13" ht="15.6" x14ac:dyDescent="0.3">
      <c r="A19" s="233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2"/>
      <c r="M19" s="232"/>
    </row>
    <row r="20" spans="1:13" ht="15.6" x14ac:dyDescent="0.3">
      <c r="A20" s="233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2"/>
      <c r="M20" s="232"/>
    </row>
  </sheetData>
  <sheetProtection sheet="1" formatCells="0" formatColumns="0" formatRows="0"/>
  <conditionalFormatting sqref="B2:M2">
    <cfRule type="cellIs" dxfId="1" priority="1" operator="lessThan">
      <formula>B$1</formula>
    </cfRule>
  </conditionalFormatting>
  <conditionalFormatting sqref="B5:M5">
    <cfRule type="cellIs" dxfId="0" priority="2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Q16" sqref="Q16"/>
    </sheetView>
  </sheetViews>
  <sheetFormatPr defaultColWidth="8.88671875" defaultRowHeight="14.4" x14ac:dyDescent="0.3"/>
  <cols>
    <col min="1" max="1" width="57.109375" style="1" bestFit="1" customWidth="1"/>
    <col min="2" max="2" width="8.88671875" style="1"/>
    <col min="3" max="3" width="5.88671875" style="1" bestFit="1" customWidth="1"/>
    <col min="4" max="16384" width="8.88671875" style="1"/>
  </cols>
  <sheetData>
    <row r="1" spans="1:3" ht="40.5" customHeight="1" x14ac:dyDescent="0.3">
      <c r="A1" s="3" t="s">
        <v>24</v>
      </c>
      <c r="C1" s="4" t="s">
        <v>25</v>
      </c>
    </row>
    <row r="2" spans="1:3" x14ac:dyDescent="0.3">
      <c r="A2" s="1" t="s">
        <v>13</v>
      </c>
      <c r="C2" s="2">
        <v>0.35416666666666669</v>
      </c>
    </row>
    <row r="3" spans="1:3" x14ac:dyDescent="0.3">
      <c r="A3" s="1" t="s">
        <v>14</v>
      </c>
      <c r="C3" s="2">
        <v>0.375</v>
      </c>
    </row>
    <row r="4" spans="1:3" x14ac:dyDescent="0.3">
      <c r="A4" s="1" t="s">
        <v>15</v>
      </c>
      <c r="C4" s="2">
        <v>0.39583333333333298</v>
      </c>
    </row>
    <row r="5" spans="1:3" x14ac:dyDescent="0.3">
      <c r="A5" s="1" t="s">
        <v>16</v>
      </c>
      <c r="C5" s="2">
        <v>0.41666666666666702</v>
      </c>
    </row>
    <row r="6" spans="1:3" x14ac:dyDescent="0.3">
      <c r="A6" s="1" t="s">
        <v>17</v>
      </c>
      <c r="C6" s="2">
        <v>0.4375</v>
      </c>
    </row>
    <row r="7" spans="1:3" x14ac:dyDescent="0.3">
      <c r="A7" s="1" t="s">
        <v>18</v>
      </c>
      <c r="C7" s="2">
        <v>0.45833333333333398</v>
      </c>
    </row>
    <row r="8" spans="1:3" x14ac:dyDescent="0.3">
      <c r="A8" s="1" t="s">
        <v>26</v>
      </c>
      <c r="C8" s="2">
        <v>0.47916666666666702</v>
      </c>
    </row>
    <row r="9" spans="1:3" x14ac:dyDescent="0.3">
      <c r="A9" s="1" t="s">
        <v>27</v>
      </c>
      <c r="C9" s="2">
        <v>0.5</v>
      </c>
    </row>
    <row r="10" spans="1:3" x14ac:dyDescent="0.3">
      <c r="A10" s="1" t="s">
        <v>19</v>
      </c>
      <c r="C10" s="2">
        <v>0.52083333333333404</v>
      </c>
    </row>
    <row r="11" spans="1:3" x14ac:dyDescent="0.3">
      <c r="A11" s="1" t="s">
        <v>20</v>
      </c>
      <c r="C11" s="2">
        <v>0.54166666666666696</v>
      </c>
    </row>
    <row r="12" spans="1:3" x14ac:dyDescent="0.3">
      <c r="A12" s="1" t="s">
        <v>21</v>
      </c>
      <c r="C12" s="2">
        <v>0.5625</v>
      </c>
    </row>
    <row r="13" spans="1:3" x14ac:dyDescent="0.3">
      <c r="A13" s="1" t="s">
        <v>22</v>
      </c>
      <c r="C13" s="2">
        <v>0.58333333333333304</v>
      </c>
    </row>
    <row r="14" spans="1:3" x14ac:dyDescent="0.3">
      <c r="A14" s="1" t="s">
        <v>23</v>
      </c>
      <c r="C14" s="2">
        <v>0.60416666666666696</v>
      </c>
    </row>
    <row r="15" spans="1:3" x14ac:dyDescent="0.3">
      <c r="A15" s="1" t="s">
        <v>28</v>
      </c>
      <c r="C15" s="2">
        <v>0.625</v>
      </c>
    </row>
    <row r="16" spans="1:3" x14ac:dyDescent="0.3">
      <c r="A16" s="1" t="s">
        <v>29</v>
      </c>
      <c r="C16" s="2">
        <v>0.64583333333333337</v>
      </c>
    </row>
    <row r="17" spans="3:3" x14ac:dyDescent="0.3">
      <c r="C17" s="2">
        <v>0.66666666666666696</v>
      </c>
    </row>
    <row r="18" spans="3:3" x14ac:dyDescent="0.3">
      <c r="C18" s="2">
        <v>0.6875</v>
      </c>
    </row>
    <row r="19" spans="3:3" x14ac:dyDescent="0.3">
      <c r="C19" s="2">
        <v>0.70833333333333304</v>
      </c>
    </row>
    <row r="20" spans="3:3" x14ac:dyDescent="0.3">
      <c r="C20" s="2">
        <v>0.72916666666666696</v>
      </c>
    </row>
    <row r="21" spans="3:3" x14ac:dyDescent="0.3">
      <c r="C21" s="2">
        <v>0.75</v>
      </c>
    </row>
    <row r="22" spans="3:3" x14ac:dyDescent="0.3">
      <c r="C22" s="2">
        <v>0.77083333333333304</v>
      </c>
    </row>
    <row r="23" spans="3:3" x14ac:dyDescent="0.3">
      <c r="C23" s="2">
        <v>0.79166666666666696</v>
      </c>
    </row>
    <row r="24" spans="3:3" x14ac:dyDescent="0.3">
      <c r="C24" s="2">
        <v>0.8125</v>
      </c>
    </row>
    <row r="25" spans="3:3" x14ac:dyDescent="0.3">
      <c r="C25" s="2">
        <v>0.83333333333333304</v>
      </c>
    </row>
    <row r="26" spans="3:3" x14ac:dyDescent="0.3">
      <c r="C26" s="2">
        <v>0.85416666666666696</v>
      </c>
    </row>
    <row r="27" spans="3:3" x14ac:dyDescent="0.3">
      <c r="C27" s="2">
        <v>0.875</v>
      </c>
    </row>
    <row r="28" spans="3:3" x14ac:dyDescent="0.3">
      <c r="C28" s="2">
        <v>0.89583333333333304</v>
      </c>
    </row>
    <row r="29" spans="3:3" x14ac:dyDescent="0.3">
      <c r="C29" s="2">
        <v>0.91666666666666696</v>
      </c>
    </row>
    <row r="30" spans="3:3" x14ac:dyDescent="0.3">
      <c r="C30" s="2">
        <v>0.9375</v>
      </c>
    </row>
    <row r="31" spans="3:3" x14ac:dyDescent="0.3">
      <c r="C31" s="2">
        <v>0.95833333333333304</v>
      </c>
    </row>
    <row r="32" spans="3:3" x14ac:dyDescent="0.3">
      <c r="C32" s="2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OPEN-LIM B</vt:lpstr>
      <vt:lpstr>IMPOSTA TURNI Open-Lim B</vt:lpstr>
      <vt:lpstr>Es. OPEN-LIM B</vt:lpstr>
      <vt:lpstr>Es. IMPOSTA TURNI Open-Lim B</vt:lpstr>
      <vt:lpstr>PARAMETRI</vt:lpstr>
      <vt:lpstr>'Es. IMPOSTA TURNI Open-Lim B'!Area_stampa</vt:lpstr>
      <vt:lpstr>'Es. OPEN-LIM B'!Area_stampa</vt:lpstr>
      <vt:lpstr>'IMPOSTA TURNI Open-Lim B'!Area_stampa</vt:lpstr>
      <vt:lpstr>'OPEN-LIM B'!Area_stampa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2024-05-28T07:38:16Z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