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32760" windowWidth="19440" windowHeight="15600" tabRatio="910" activeTab="1"/>
  </bookViews>
  <sheets>
    <sheet name="ISTRUZIONI" sheetId="1" r:id="rId1"/>
    <sheet name="Prep_INCONTRO" sheetId="2" r:id="rId2"/>
    <sheet name="Formazione" sheetId="3" r:id="rId3"/>
    <sheet name="Referto INCONTRO" sheetId="4" r:id="rId4"/>
    <sheet name="Referto arbitrale squadre retro" sheetId="5" r:id="rId5"/>
    <sheet name="Referto COM_Ospitante" sheetId="6" r:id="rId6"/>
    <sheet name="Referto COM_Ospitato" sheetId="7" r:id="rId7"/>
    <sheet name="Rapporto a Giu Sport" sheetId="8" r:id="rId8"/>
    <sheet name="Denuncia a Comm di Gara" sheetId="9" r:id="rId9"/>
    <sheet name="Valutazione GA Assistente" sheetId="10" r:id="rId10"/>
    <sheet name="Valutazione Arbitro" sheetId="11" r:id="rId11"/>
  </sheets>
  <definedNames>
    <definedName name="_Order1" hidden="1">255</definedName>
    <definedName name="_xlfn.SINGLE" hidden="1">#NAME?</definedName>
    <definedName name="_xlnm.Print_Area" localSheetId="8">'Denuncia a Comm di Gara'!$A$1:$L$61</definedName>
    <definedName name="_xlnm.Print_Area" localSheetId="1">'Prep_INCONTRO'!$A$1:$L$79</definedName>
    <definedName name="_xlnm.Print_Area" localSheetId="7">'Rapporto a Giu Sport'!$A$1:$S$119</definedName>
    <definedName name="_xlnm.Print_Area" localSheetId="4">'Referto arbitrale squadre retro'!$A$1:$AE$51</definedName>
    <definedName name="_xlnm.Print_Area" localSheetId="5">'Referto COM_Ospitante'!$A$1:$Q$73</definedName>
    <definedName name="_xlnm.Print_Area" localSheetId="6">'Referto COM_Ospitato'!$A$1:$Q$73</definedName>
    <definedName name="_xlnm.Print_Area" localSheetId="3">'Referto INCONTRO'!$A$1:$Q$73</definedName>
    <definedName name="Combo_MD" localSheetId="1" hidden="1">{"'Sheet5'!$A$1:$F$68"}</definedName>
    <definedName name="Combo_MD" localSheetId="7" hidden="1">{"'Sheet5'!$A$1:$F$68"}</definedName>
    <definedName name="Combo_MD" localSheetId="5" hidden="1">{"'Sheet5'!$A$1:$F$68"}</definedName>
    <definedName name="Combo_MD" localSheetId="6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7" hidden="1">{"'Sheet5'!$A$1:$F$68"}</definedName>
    <definedName name="Combo_QD_32" localSheetId="5" hidden="1">{"'Sheet5'!$A$1:$F$68"}</definedName>
    <definedName name="Combo_QD_32" localSheetId="6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7" hidden="1">{"'Sheet5'!$A$1:$F$68"}</definedName>
    <definedName name="Combo_Qual" localSheetId="5" hidden="1">{"'Sheet5'!$A$1:$F$68"}</definedName>
    <definedName name="Combo_Qual" localSheetId="6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7" hidden="1">{"'Sheet5'!$A$1:$F$68"}</definedName>
    <definedName name="Combo_Qual_128_8" localSheetId="5" hidden="1">{"'Sheet5'!$A$1:$F$68"}</definedName>
    <definedName name="Combo_Qual_128_8" localSheetId="6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7" hidden="1">{"'Sheet5'!$A$1:$F$68"}</definedName>
    <definedName name="Combo_Qual_64_8" localSheetId="5" hidden="1">{"'Sheet5'!$A$1:$F$68"}</definedName>
    <definedName name="Combo_Qual_64_8" localSheetId="6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7" hidden="1">{"'Sheet5'!$A$1:$F$68"}</definedName>
    <definedName name="Combo2" localSheetId="5" hidden="1">{"'Sheet5'!$A$1:$F$68"}</definedName>
    <definedName name="Combo2" localSheetId="6" hidden="1">{"'Sheet5'!$A$1:$F$68"}</definedName>
    <definedName name="Combo2" localSheetId="3" hidden="1">{"'Sheet5'!$A$1:$F$68"}</definedName>
    <definedName name="Combo2" hidden="1">{"'Sheet5'!$A$1:$F$68"}</definedName>
    <definedName name="Draw1" localSheetId="1" hidden="1">{"'Sheet5'!$A$1:$F$68"}</definedName>
    <definedName name="Draw1" localSheetId="7" hidden="1">{"'Sheet5'!$A$1:$F$68"}</definedName>
    <definedName name="Draw1" localSheetId="5" hidden="1">{"'Sheet5'!$A$1:$F$68"}</definedName>
    <definedName name="Draw1" localSheetId="6" hidden="1">{"'Sheet5'!$A$1:$F$68"}</definedName>
    <definedName name="Draw1" localSheetId="3" hidden="1">{"'Sheet5'!$A$1:$F$68"}</definedName>
    <definedName name="Draw1" hidden="1">{"'Sheet5'!$A$1:$F$68"}</definedName>
    <definedName name="Draw10" localSheetId="1" hidden="1">{"'Sheet5'!$A$1:$F$68"}</definedName>
    <definedName name="Draw10" localSheetId="7" hidden="1">{"'Sheet5'!$A$1:$F$68"}</definedName>
    <definedName name="Draw10" localSheetId="5" hidden="1">{"'Sheet5'!$A$1:$F$68"}</definedName>
    <definedName name="Draw10" localSheetId="6" hidden="1">{"'Sheet5'!$A$1:$F$68"}</definedName>
    <definedName name="Draw10" localSheetId="3" hidden="1">{"'Sheet5'!$A$1:$F$68"}</definedName>
    <definedName name="Draw10" hidden="1">{"'Sheet5'!$A$1:$F$68"}</definedName>
    <definedName name="Draw11" localSheetId="1" hidden="1">{"'Sheet5'!$A$1:$F$68"}</definedName>
    <definedName name="Draw11" localSheetId="7" hidden="1">{"'Sheet5'!$A$1:$F$68"}</definedName>
    <definedName name="Draw11" localSheetId="5" hidden="1">{"'Sheet5'!$A$1:$F$68"}</definedName>
    <definedName name="Draw11" localSheetId="6" hidden="1">{"'Sheet5'!$A$1:$F$68"}</definedName>
    <definedName name="Draw11" localSheetId="3" hidden="1">{"'Sheet5'!$A$1:$F$68"}</definedName>
    <definedName name="Draw11" hidden="1">{"'Sheet5'!$A$1:$F$68"}</definedName>
    <definedName name="Draw12" localSheetId="1" hidden="1">{"'Sheet5'!$A$1:$F$68"}</definedName>
    <definedName name="Draw12" localSheetId="7" hidden="1">{"'Sheet5'!$A$1:$F$68"}</definedName>
    <definedName name="Draw12" localSheetId="5" hidden="1">{"'Sheet5'!$A$1:$F$68"}</definedName>
    <definedName name="Draw12" localSheetId="6" hidden="1">{"'Sheet5'!$A$1:$F$68"}</definedName>
    <definedName name="Draw12" localSheetId="3" hidden="1">{"'Sheet5'!$A$1:$F$68"}</definedName>
    <definedName name="Draw12" hidden="1">{"'Sheet5'!$A$1:$F$68"}</definedName>
    <definedName name="Draw13" localSheetId="1" hidden="1">{"'Sheet5'!$A$1:$F$68"}</definedName>
    <definedName name="Draw13" localSheetId="7" hidden="1">{"'Sheet5'!$A$1:$F$68"}</definedName>
    <definedName name="Draw13" localSheetId="5" hidden="1">{"'Sheet5'!$A$1:$F$68"}</definedName>
    <definedName name="Draw13" localSheetId="6" hidden="1">{"'Sheet5'!$A$1:$F$68"}</definedName>
    <definedName name="Draw13" localSheetId="3" hidden="1">{"'Sheet5'!$A$1:$F$68"}</definedName>
    <definedName name="Draw13" hidden="1">{"'Sheet5'!$A$1:$F$68"}</definedName>
    <definedName name="Draw14" localSheetId="1" hidden="1">{"'Sheet5'!$A$1:$F$68"}</definedName>
    <definedName name="Draw14" localSheetId="7" hidden="1">{"'Sheet5'!$A$1:$F$68"}</definedName>
    <definedName name="Draw14" localSheetId="5" hidden="1">{"'Sheet5'!$A$1:$F$68"}</definedName>
    <definedName name="Draw14" localSheetId="6" hidden="1">{"'Sheet5'!$A$1:$F$68"}</definedName>
    <definedName name="Draw14" localSheetId="3" hidden="1">{"'Sheet5'!$A$1:$F$68"}</definedName>
    <definedName name="Draw14" hidden="1">{"'Sheet5'!$A$1:$F$68"}</definedName>
    <definedName name="Draw15" localSheetId="1" hidden="1">{"'Sheet5'!$A$1:$F$68"}</definedName>
    <definedName name="Draw15" localSheetId="7" hidden="1">{"'Sheet5'!$A$1:$F$68"}</definedName>
    <definedName name="Draw15" localSheetId="5" hidden="1">{"'Sheet5'!$A$1:$F$68"}</definedName>
    <definedName name="Draw15" localSheetId="6" hidden="1">{"'Sheet5'!$A$1:$F$68"}</definedName>
    <definedName name="Draw15" localSheetId="3" hidden="1">{"'Sheet5'!$A$1:$F$68"}</definedName>
    <definedName name="Draw15" hidden="1">{"'Sheet5'!$A$1:$F$68"}</definedName>
    <definedName name="Draw16" localSheetId="1" hidden="1">{"'Sheet5'!$A$1:$F$68"}</definedName>
    <definedName name="Draw16" localSheetId="7" hidden="1">{"'Sheet5'!$A$1:$F$68"}</definedName>
    <definedName name="Draw16" localSheetId="5" hidden="1">{"'Sheet5'!$A$1:$F$68"}</definedName>
    <definedName name="Draw16" localSheetId="6" hidden="1">{"'Sheet5'!$A$1:$F$68"}</definedName>
    <definedName name="Draw16" localSheetId="3" hidden="1">{"'Sheet5'!$A$1:$F$68"}</definedName>
    <definedName name="Draw16" hidden="1">{"'Sheet5'!$A$1:$F$68"}</definedName>
    <definedName name="Draw17" localSheetId="1" hidden="1">{"'Sheet5'!$A$1:$F$68"}</definedName>
    <definedName name="Draw17" localSheetId="7" hidden="1">{"'Sheet5'!$A$1:$F$68"}</definedName>
    <definedName name="Draw17" localSheetId="5" hidden="1">{"'Sheet5'!$A$1:$F$68"}</definedName>
    <definedName name="Draw17" localSheetId="6" hidden="1">{"'Sheet5'!$A$1:$F$68"}</definedName>
    <definedName name="Draw17" localSheetId="3" hidden="1">{"'Sheet5'!$A$1:$F$68"}</definedName>
    <definedName name="Draw17" hidden="1">{"'Sheet5'!$A$1:$F$68"}</definedName>
    <definedName name="Draw18" localSheetId="1" hidden="1">{"'Sheet5'!$A$1:$F$68"}</definedName>
    <definedName name="Draw18" localSheetId="7" hidden="1">{"'Sheet5'!$A$1:$F$68"}</definedName>
    <definedName name="Draw18" localSheetId="5" hidden="1">{"'Sheet5'!$A$1:$F$68"}</definedName>
    <definedName name="Draw18" localSheetId="6" hidden="1">{"'Sheet5'!$A$1:$F$68"}</definedName>
    <definedName name="Draw18" localSheetId="3" hidden="1">{"'Sheet5'!$A$1:$F$68"}</definedName>
    <definedName name="Draw18" hidden="1">{"'Sheet5'!$A$1:$F$68"}</definedName>
    <definedName name="Draw2" localSheetId="1" hidden="1">{"'Sheet5'!$A$1:$F$68"}</definedName>
    <definedName name="Draw2" localSheetId="7" hidden="1">{"'Sheet5'!$A$1:$F$68"}</definedName>
    <definedName name="Draw2" localSheetId="5" hidden="1">{"'Sheet5'!$A$1:$F$68"}</definedName>
    <definedName name="Draw2" localSheetId="6" hidden="1">{"'Sheet5'!$A$1:$F$68"}</definedName>
    <definedName name="Draw2" localSheetId="3" hidden="1">{"'Sheet5'!$A$1:$F$68"}</definedName>
    <definedName name="Draw2" hidden="1">{"'Sheet5'!$A$1:$F$68"}</definedName>
    <definedName name="Draw3" localSheetId="1" hidden="1">{"'Sheet5'!$A$1:$F$68"}</definedName>
    <definedName name="Draw3" localSheetId="7" hidden="1">{"'Sheet5'!$A$1:$F$68"}</definedName>
    <definedName name="Draw3" localSheetId="5" hidden="1">{"'Sheet5'!$A$1:$F$68"}</definedName>
    <definedName name="Draw3" localSheetId="6" hidden="1">{"'Sheet5'!$A$1:$F$68"}</definedName>
    <definedName name="Draw3" localSheetId="3" hidden="1">{"'Sheet5'!$A$1:$F$68"}</definedName>
    <definedName name="Draw3" hidden="1">{"'Sheet5'!$A$1:$F$68"}</definedName>
    <definedName name="Draw4" localSheetId="1" hidden="1">{"'Sheet5'!$A$1:$F$68"}</definedName>
    <definedName name="Draw4" localSheetId="7" hidden="1">{"'Sheet5'!$A$1:$F$68"}</definedName>
    <definedName name="Draw4" localSheetId="5" hidden="1">{"'Sheet5'!$A$1:$F$68"}</definedName>
    <definedName name="Draw4" localSheetId="6" hidden="1">{"'Sheet5'!$A$1:$F$68"}</definedName>
    <definedName name="Draw4" localSheetId="3" hidden="1">{"'Sheet5'!$A$1:$F$68"}</definedName>
    <definedName name="Draw4" hidden="1">{"'Sheet5'!$A$1:$F$68"}</definedName>
    <definedName name="Draw5" localSheetId="1" hidden="1">{"'Sheet5'!$A$1:$F$68"}</definedName>
    <definedName name="Draw5" localSheetId="7" hidden="1">{"'Sheet5'!$A$1:$F$68"}</definedName>
    <definedName name="Draw5" localSheetId="5" hidden="1">{"'Sheet5'!$A$1:$F$68"}</definedName>
    <definedName name="Draw5" localSheetId="6" hidden="1">{"'Sheet5'!$A$1:$F$68"}</definedName>
    <definedName name="Draw5" localSheetId="3" hidden="1">{"'Sheet5'!$A$1:$F$68"}</definedName>
    <definedName name="Draw5" hidden="1">{"'Sheet5'!$A$1:$F$68"}</definedName>
    <definedName name="Draw6" localSheetId="1" hidden="1">{"'Sheet5'!$A$1:$F$68"}</definedName>
    <definedName name="Draw6" localSheetId="7" hidden="1">{"'Sheet5'!$A$1:$F$68"}</definedName>
    <definedName name="Draw6" localSheetId="5" hidden="1">{"'Sheet5'!$A$1:$F$68"}</definedName>
    <definedName name="Draw6" localSheetId="6" hidden="1">{"'Sheet5'!$A$1:$F$68"}</definedName>
    <definedName name="Draw6" localSheetId="3" hidden="1">{"'Sheet5'!$A$1:$F$68"}</definedName>
    <definedName name="Draw6" hidden="1">{"'Sheet5'!$A$1:$F$68"}</definedName>
    <definedName name="Draw7" localSheetId="1" hidden="1">{"'Sheet5'!$A$1:$F$68"}</definedName>
    <definedName name="Draw7" localSheetId="7" hidden="1">{"'Sheet5'!$A$1:$F$68"}</definedName>
    <definedName name="Draw7" localSheetId="5" hidden="1">{"'Sheet5'!$A$1:$F$68"}</definedName>
    <definedName name="Draw7" localSheetId="6" hidden="1">{"'Sheet5'!$A$1:$F$68"}</definedName>
    <definedName name="Draw7" localSheetId="3" hidden="1">{"'Sheet5'!$A$1:$F$68"}</definedName>
    <definedName name="Draw7" hidden="1">{"'Sheet5'!$A$1:$F$68"}</definedName>
    <definedName name="Draw8" localSheetId="1" hidden="1">{"'Sheet5'!$A$1:$F$68"}</definedName>
    <definedName name="Draw8" localSheetId="7" hidden="1">{"'Sheet5'!$A$1:$F$68"}</definedName>
    <definedName name="Draw8" localSheetId="5" hidden="1">{"'Sheet5'!$A$1:$F$68"}</definedName>
    <definedName name="Draw8" localSheetId="6" hidden="1">{"'Sheet5'!$A$1:$F$68"}</definedName>
    <definedName name="Draw8" localSheetId="3" hidden="1">{"'Sheet5'!$A$1:$F$68"}</definedName>
    <definedName name="Draw8" hidden="1">{"'Sheet5'!$A$1:$F$68"}</definedName>
    <definedName name="Draw9" localSheetId="1" hidden="1">{"'Sheet5'!$A$1:$F$68"}</definedName>
    <definedName name="Draw9" localSheetId="7" hidden="1">{"'Sheet5'!$A$1:$F$68"}</definedName>
    <definedName name="Draw9" localSheetId="5" hidden="1">{"'Sheet5'!$A$1:$F$68"}</definedName>
    <definedName name="Draw9" localSheetId="6" hidden="1">{"'Sheet5'!$A$1:$F$68"}</definedName>
    <definedName name="Draw9" localSheetId="3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7" hidden="1">{"'Sheet5'!$A$1:$F$68"}</definedName>
    <definedName name="HTML_Control" localSheetId="5" hidden="1">{"'Sheet5'!$A$1:$F$68"}</definedName>
    <definedName name="HTML_Control" localSheetId="6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3.xml><?xml version="1.0" encoding="utf-8"?>
<comments xmlns="http://schemas.openxmlformats.org/spreadsheetml/2006/main">
  <authors>
    <author>Giuseppe Fontana                                      </author>
  </authors>
  <commentList>
    <comment ref="B6" authorId="0">
      <text>
        <r>
          <rPr>
            <sz val="8"/>
            <rFont val="Tahoma"/>
            <family val="2"/>
          </rPr>
          <t xml:space="preserve">Tipo di Campionato 
es: SERIE A1
</t>
        </r>
      </text>
    </comment>
    <comment ref="B20" authorId="0">
      <text>
        <r>
          <rPr>
            <sz val="8"/>
            <rFont val="Tahoma"/>
            <family val="2"/>
          </rPr>
          <t>Al max tanti giocatori per disputare singoli e doppi schierati una sola volta</t>
        </r>
      </text>
    </comment>
    <comment ref="S20" authorId="0">
      <text>
        <r>
          <rPr>
            <sz val="8"/>
            <rFont val="Tahoma"/>
            <family val="2"/>
          </rPr>
          <t>Solo per Campionati a Squadre giovanili e veterani</t>
        </r>
      </text>
    </comment>
    <comment ref="B30" authorId="0">
      <text>
        <r>
          <rPr>
            <sz val="8"/>
            <rFont val="Tahoma"/>
            <family val="2"/>
          </rPr>
          <t>Maggiorenne e tesserato per il circolo che rappresenta</t>
        </r>
      </text>
    </comment>
  </commentList>
</comments>
</file>

<file path=xl/sharedStrings.xml><?xml version="1.0" encoding="utf-8"?>
<sst xmlns="http://schemas.openxmlformats.org/spreadsheetml/2006/main" count="641" uniqueCount="393">
  <si>
    <t>IL GIUDICE ARBITRO</t>
  </si>
  <si>
    <t>maschile</t>
  </si>
  <si>
    <t>femminile</t>
  </si>
  <si>
    <t>al coperto</t>
  </si>
  <si>
    <t>A</t>
  </si>
  <si>
    <t>FIRMA</t>
  </si>
  <si>
    <t>B</t>
  </si>
  <si>
    <t>COGNOME E NOME</t>
  </si>
  <si>
    <t>Il Giudice Arbitro</t>
  </si>
  <si>
    <t>DETTAGLIO TECNICO</t>
  </si>
  <si>
    <t>Squadra ospitante</t>
  </si>
  <si>
    <t>Squadra ospitata</t>
  </si>
  <si>
    <t>(1)</t>
  </si>
  <si>
    <t>Class.</t>
  </si>
  <si>
    <t>Tessera N.</t>
  </si>
  <si>
    <t>Ord.Inc. (2)</t>
  </si>
  <si>
    <t>VINCITORE</t>
  </si>
  <si>
    <t>Squadra (3)</t>
  </si>
  <si>
    <t>PUNTEGGIO</t>
  </si>
  <si>
    <t>ARBITRO</t>
  </si>
  <si>
    <t>SINGOLARI</t>
  </si>
  <si>
    <t>DOPPI</t>
  </si>
  <si>
    <t>Incontro vinto da:</t>
  </si>
  <si>
    <t>per:</t>
  </si>
  <si>
    <t>(nome squadra)</t>
  </si>
  <si>
    <t xml:space="preserve">Capitano </t>
  </si>
  <si>
    <t>Capitano</t>
  </si>
  <si>
    <t>Incontro pareggiato</t>
  </si>
  <si>
    <t>(1) Riportare i nominativi di tutti i componenti la formazione indicando in ordine in ordine progressivo decrescente i singolaristi e cancellare i numeri non relativi ai singolaristi.</t>
  </si>
  <si>
    <t>(2) Indicare l' ordine cronologico dell' entrata in campo.</t>
  </si>
  <si>
    <t>(3) Indicare "A" o "B"</t>
  </si>
  <si>
    <t>N.B. Compilare a macchina o stampatello.</t>
  </si>
  <si>
    <t>CAMPIONATO A SQUADRE</t>
  </si>
  <si>
    <t>anno</t>
  </si>
  <si>
    <t>Girone</t>
  </si>
  <si>
    <t>Giornata</t>
  </si>
  <si>
    <t>( se a tabellone)</t>
  </si>
  <si>
    <t>Giudice arbitro(1) Sig.</t>
  </si>
  <si>
    <t>Codice</t>
  </si>
  <si>
    <t xml:space="preserve"> designato da </t>
  </si>
  <si>
    <t>a</t>
  </si>
  <si>
    <t>tra</t>
  </si>
  <si>
    <t>e</t>
  </si>
  <si>
    <t>(squadra ospitante)</t>
  </si>
  <si>
    <t>(squadra ospitata)</t>
  </si>
  <si>
    <t>Il sottoscritto dichiara che l'incontro si è svolto regolarmente ed è terminato con il seguente risultato :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</si>
  <si>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</si>
  <si>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</si>
  <si>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</si>
  <si>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</si>
  <si>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</si>
  <si>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</si>
  <si>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</si>
  <si>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</si>
  <si>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</si>
  <si>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</si>
  <si>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</si>
  <si>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</si>
  <si>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</si>
  <si>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 xml:space="preserve">ospitante </t>
  </si>
  <si>
    <t xml:space="preserve">    dalla squadra ospitata</t>
  </si>
  <si>
    <t>pariteticamente</t>
  </si>
  <si>
    <t>Direttore di Gara: Sig.</t>
  </si>
  <si>
    <t>Provvedimenti disciplinari a carico dei tesserati: indicare i nominativi dei tesserati ed i provvedimenti adottati:</t>
  </si>
  <si>
    <t>(2) Indicare se l' incontro si è disputato con palle di marca o tipo diversi da quelli prescelti ed allegare l'accordo dei capitani.</t>
  </si>
  <si>
    <t>(firma)</t>
  </si>
  <si>
    <t>squadra</t>
  </si>
  <si>
    <t>vince</t>
  </si>
  <si>
    <t>perde</t>
  </si>
  <si>
    <t xml:space="preserve">sui campi del </t>
  </si>
  <si>
    <t>STAMPATELLO</t>
  </si>
  <si>
    <t xml:space="preserve"> doppio supplementare</t>
  </si>
  <si>
    <t>Reclami: allegare reclamo e relativa tassa al presente referto (4):</t>
  </si>
  <si>
    <t>(3) Per ogni G.A. Assistente o Arbitro designato, compilare il modulo di valutazione ed inviarlo alla Sezione designante.</t>
  </si>
  <si>
    <t>CAMPIONATO</t>
  </si>
  <si>
    <t>X</t>
  </si>
  <si>
    <t>xxx</t>
  </si>
  <si>
    <t>SOLO NELLE FASI A GIRONE (5)</t>
  </si>
  <si>
    <t xml:space="preserve">  (se girone)</t>
  </si>
  <si>
    <t>Turno</t>
  </si>
  <si>
    <t xml:space="preserve">  (se a tabellone)</t>
  </si>
  <si>
    <t xml:space="preserve">in programma a </t>
  </si>
  <si>
    <t>in data</t>
  </si>
  <si>
    <t>alle ore</t>
  </si>
  <si>
    <t>valevole per la competizione sopra indicata.</t>
  </si>
  <si>
    <t>1)</t>
  </si>
  <si>
    <t>2)</t>
  </si>
  <si>
    <t>3)</t>
  </si>
  <si>
    <t>4)</t>
  </si>
  <si>
    <t>5)</t>
  </si>
  <si>
    <t>6)</t>
  </si>
  <si>
    <t>7)</t>
  </si>
  <si>
    <t>8)</t>
  </si>
  <si>
    <t>N.1</t>
  </si>
  <si>
    <t>Doppio N.1</t>
  </si>
  <si>
    <t>AL COMMISSARIO DI GARA</t>
  </si>
  <si>
    <t xml:space="preserve">   Data : </t>
  </si>
  <si>
    <t xml:space="preserve">   NAZIONALE</t>
  </si>
  <si>
    <t xml:space="preserve">   REGIONALE</t>
  </si>
  <si>
    <t xml:space="preserve">Loro sedi </t>
  </si>
  <si>
    <t>CAMPIONATO A SQUADRE :</t>
  </si>
  <si>
    <t>FASE :</t>
  </si>
  <si>
    <t xml:space="preserve"> Maschile</t>
  </si>
  <si>
    <t>Femminile</t>
  </si>
  <si>
    <t>Girone :</t>
  </si>
  <si>
    <t>Giornata:</t>
  </si>
  <si>
    <t xml:space="preserve"> contro</t>
  </si>
  <si>
    <t xml:space="preserve">       (squadra ospitante)</t>
  </si>
  <si>
    <t xml:space="preserve">                       (squadra ospitata)</t>
  </si>
  <si>
    <t xml:space="preserve"> In programma il :</t>
  </si>
  <si>
    <t>città :</t>
  </si>
  <si>
    <t xml:space="preserve"> il Giudice Arbitro :</t>
  </si>
  <si>
    <t xml:space="preserve">     cod :</t>
  </si>
  <si>
    <t xml:space="preserve">    segnala che la squadra :</t>
  </si>
  <si>
    <t xml:space="preserve">   DAL SOTTOSCRITTO E' STATA DICHIARATA TOTALMENTE ASSENTE</t>
  </si>
  <si>
    <t xml:space="preserve">   DAL SOTTOSCRITTO E' STATA DICHIARATA  ASSENTE PER NUMERO </t>
  </si>
  <si>
    <t xml:space="preserve">   INSUFFICIENTE DI GIOCATORI NECESSARIO PER VINCERE L'INCONTRO</t>
  </si>
  <si>
    <t>N.B. ALLEGARE ALLA PRIMA COPIA DEL REFERTO ARBITRALE</t>
  </si>
  <si>
    <r>
      <t xml:space="preserve">Nota bene: questo provvedimento </t>
    </r>
    <r>
      <rPr>
        <b/>
        <u val="single"/>
        <sz val="10"/>
        <rFont val="Arial"/>
        <family val="2"/>
      </rPr>
      <t>NON va segnalato</t>
    </r>
    <r>
      <rPr>
        <b/>
        <sz val="10"/>
        <rFont val="Arial"/>
        <family val="2"/>
      </rPr>
      <t xml:space="preserve"> al Giudice Sportivo</t>
    </r>
  </si>
  <si>
    <r>
      <t xml:space="preserve"> </t>
    </r>
    <r>
      <rPr>
        <b/>
        <sz val="10"/>
        <rFont val="Arial"/>
        <family val="2"/>
      </rPr>
      <t>ULTERIORI ANNOTAZIONI :</t>
    </r>
  </si>
  <si>
    <t>Stadio Olimpico</t>
  </si>
  <si>
    <t>Curva NORD - Ingresso 44 - Scala G</t>
  </si>
  <si>
    <t>00194 Roma</t>
  </si>
  <si>
    <t>x</t>
  </si>
  <si>
    <t>REFERTO ARBITRALE FASE</t>
  </si>
  <si>
    <t>NAZIONALE</t>
  </si>
  <si>
    <t>REGIONALE</t>
  </si>
  <si>
    <t xml:space="preserve">C.C.U.G. </t>
  </si>
  <si>
    <t xml:space="preserve">D.S.R. </t>
  </si>
  <si>
    <t xml:space="preserve">F.U.P. </t>
  </si>
  <si>
    <t xml:space="preserve">   (secondo richiesta della squadra ospitata).</t>
  </si>
  <si>
    <t xml:space="preserve">   - Sono stati messi a disposizione dalla squadra</t>
  </si>
  <si>
    <t xml:space="preserve">con illuminazione artificiale    </t>
  </si>
  <si>
    <t>(se a girone)</t>
  </si>
  <si>
    <t>indicare i nominativi dei giocatori:</t>
  </si>
  <si>
    <t>Nota: l'eventuale rapporto del G.A. (mod. 305) deve essere trasmesso in giornata al Giudice sportivo competente</t>
  </si>
  <si>
    <t>- (se fase Nazionale) la  3a copia, al C.R. dell'affiliato ospitato.</t>
  </si>
  <si>
    <t xml:space="preserve">      (le tasse riscosse devono essere allegate alla copia del referto diretta al Comitato Regionale nel cui territorio si è disputato  l’incontro).</t>
  </si>
  <si>
    <t xml:space="preserve">    con inizio alle ore  </t>
  </si>
  <si>
    <t xml:space="preserve">    e termine alle ore  </t>
  </si>
  <si>
    <t xml:space="preserve">relativa all'incontro disputato il  </t>
  </si>
  <si>
    <t xml:space="preserve">designazione n.  </t>
  </si>
  <si>
    <t xml:space="preserve">Codice  </t>
  </si>
  <si>
    <t>Citta'</t>
  </si>
  <si>
    <t>Giudice Arbitro</t>
  </si>
  <si>
    <t>Affiliato Organizzatore</t>
  </si>
  <si>
    <t>Direttore di Gara</t>
  </si>
  <si>
    <t>Palle</t>
  </si>
  <si>
    <t>Designazione n°</t>
  </si>
  <si>
    <t>Qualifica</t>
  </si>
  <si>
    <t>Tessera FIT del DG</t>
  </si>
  <si>
    <t>Tipo</t>
  </si>
  <si>
    <t>Designato da</t>
  </si>
  <si>
    <t>Codice del GA</t>
  </si>
  <si>
    <t>CCUG</t>
  </si>
  <si>
    <t>n° palle</t>
  </si>
  <si>
    <t>DSR</t>
  </si>
  <si>
    <t>FUP</t>
  </si>
  <si>
    <t>cambio palle</t>
  </si>
  <si>
    <t>G.A. Assistente</t>
  </si>
  <si>
    <t>Codice dell' ARBITRO</t>
  </si>
  <si>
    <t>MASCHILE</t>
  </si>
  <si>
    <t>FEMMINILE</t>
  </si>
  <si>
    <t>iniziato ORE</t>
  </si>
  <si>
    <t>terminato ORE</t>
  </si>
  <si>
    <t>indirizzo Campi</t>
  </si>
  <si>
    <r>
      <t xml:space="preserve">- (se fase Nazionale) la  2a copia, al C.R. dell'affiliato ospitante, unitamente alle tasse </t>
    </r>
    <r>
      <rPr>
        <b/>
        <sz val="10"/>
        <color indexed="8"/>
        <rFont val="Arial Narrow"/>
        <family val="2"/>
      </rPr>
      <t>sub judice</t>
    </r>
    <r>
      <rPr>
        <sz val="10"/>
        <color indexed="8"/>
        <rFont val="Arial Narrow"/>
        <family val="2"/>
      </rPr>
      <t xml:space="preserve"> eventualmente riscosse;</t>
    </r>
  </si>
  <si>
    <t>Sui campi del</t>
  </si>
  <si>
    <t>incontro tra :</t>
  </si>
  <si>
    <t>FOGLIO dati dell' INCONTRO a SQUADRE</t>
  </si>
  <si>
    <t>NOTE RELATIVE ALL' INCONTRO</t>
  </si>
  <si>
    <t>Campi utilizati n°</t>
  </si>
  <si>
    <t>superficie</t>
  </si>
  <si>
    <t xml:space="preserve">  (terra / o altro materiale)</t>
  </si>
  <si>
    <t>con illuminazione</t>
  </si>
  <si>
    <t>designati</t>
  </si>
  <si>
    <t>Sq. Ospitante</t>
  </si>
  <si>
    <t>Sq. Ospitata</t>
  </si>
  <si>
    <t>Paritetico</t>
  </si>
  <si>
    <t>1</t>
  </si>
  <si>
    <t>Den. Campionato</t>
  </si>
  <si>
    <t>Anno</t>
  </si>
  <si>
    <t>Squadra OSPITANTE</t>
  </si>
  <si>
    <t>Squadra OSPITATA</t>
  </si>
  <si>
    <t>DETTAGLIO INCONTRO</t>
  </si>
  <si>
    <t>FORMAZIONE SQUADRA OSPITANTE</t>
  </si>
  <si>
    <t>COGNOME/NOME</t>
  </si>
  <si>
    <t>CL</t>
  </si>
  <si>
    <t>N° TESSERA</t>
  </si>
  <si>
    <t>FORMAZIONE SQUADRA OSPITATA</t>
  </si>
  <si>
    <t>doppi</t>
  </si>
  <si>
    <t>eventuale doppio supplem.</t>
  </si>
  <si>
    <t>CAPITANO della SQUADRA</t>
  </si>
  <si>
    <t>N° INCONTRI</t>
  </si>
  <si>
    <t>FASE</t>
  </si>
  <si>
    <t xml:space="preserve">e-mail  </t>
  </si>
  <si>
    <t>COMITATO REGIONALE</t>
  </si>
  <si>
    <t>U  R  G  E  N  T  E</t>
  </si>
  <si>
    <t>RAPPORTO DEL GIUDICE ARBITRO</t>
  </si>
  <si>
    <t xml:space="preserve"> </t>
  </si>
  <si>
    <t>Il sottoscritto G.A.</t>
  </si>
  <si>
    <t>qualifica</t>
  </si>
  <si>
    <t>codice</t>
  </si>
  <si>
    <t>Con designazione n.</t>
  </si>
  <si>
    <t>del</t>
  </si>
  <si>
    <t>per la direzione tecnica della competizione</t>
  </si>
  <si>
    <t>organizzata da</t>
  </si>
  <si>
    <t>e svoltasi a</t>
  </si>
  <si>
    <t>dal</t>
  </si>
  <si>
    <t>al</t>
  </si>
  <si>
    <t>DICHIARA</t>
  </si>
  <si>
    <t>che in data odierna ha rilevato le seguenti infrazioni, dettagliatamente relazionate sul retro, ai sottoelencati tesserati</t>
  </si>
  <si>
    <t>AFFILIATO DI</t>
  </si>
  <si>
    <t>NUMERO DELLA</t>
  </si>
  <si>
    <t>APPARTENENZA</t>
  </si>
  <si>
    <t>TESSERA</t>
  </si>
  <si>
    <t>C</t>
  </si>
  <si>
    <t>D</t>
  </si>
  <si>
    <t>E</t>
  </si>
  <si>
    <t>Ho avvertito il giocatore che avrei trasmesso il rapporto al Giudice Sportivo (nazionale/regionale) per le eventuali ulteriori sanzioni di sua</t>
  </si>
  <si>
    <t xml:space="preserve">competenza </t>
  </si>
  <si>
    <t>SI</t>
  </si>
  <si>
    <t>NO</t>
  </si>
  <si>
    <t>Ho contestato l'addebito al giocatore</t>
  </si>
  <si>
    <t>Ho avvertito il giocatore che aveva 3 (tre) giorni per depositare o spedire chiarimenti scritti alla Segreteria del Giudice Sportivo</t>
  </si>
  <si>
    <t>DENUNCIA,</t>
  </si>
  <si>
    <t>con le motivazioni a fianco riportate, per le decisioni che il Giudice Sportivo riterrà opportuno di adottare, i</t>
  </si>
  <si>
    <t>firma del Giudice Arbitro</t>
  </si>
  <si>
    <t>Data</t>
  </si>
  <si>
    <t>(2) Indicare sempre cognome, nome, affiliato di appartenenza e numero di tessera.</t>
  </si>
  <si>
    <t>Relazione dettagliata sui fatti accaduti:</t>
  </si>
  <si>
    <t xml:space="preserve">Data  </t>
  </si>
  <si>
    <t>N.B. -</t>
  </si>
  <si>
    <t>Il presente modulo deve essere spedito con urgenza, in ordine alla competenza, nello stesso giorno dell'adozione del provvedimento.</t>
  </si>
  <si>
    <t>Stadio Olimpico Curva NORD - ingresso 44 - scala G - 00194 Roma</t>
  </si>
  <si>
    <t>b)</t>
  </si>
  <si>
    <t xml:space="preserve">c/o Comitato regionale competente </t>
  </si>
  <si>
    <t>Nel caso in cui il rapporto sia negativo, esso non deve essere spedito.</t>
  </si>
  <si>
    <t xml:space="preserve"> C.C.U.G.</t>
  </si>
  <si>
    <t xml:space="preserve"> D.S.R.</t>
  </si>
  <si>
    <t xml:space="preserve"> F.U.P.</t>
  </si>
  <si>
    <t xml:space="preserve">   Pronunciando quanto segue :</t>
  </si>
  <si>
    <t>Gruppo Operativo</t>
  </si>
  <si>
    <t>se a tabellone</t>
  </si>
  <si>
    <t>Ufficiali di Gara ASSISTENTI del GIUDICE ARBITRO</t>
  </si>
  <si>
    <t>Cognome Nome</t>
  </si>
  <si>
    <t>qual</t>
  </si>
  <si>
    <t>g.op.</t>
  </si>
  <si>
    <t>Codice UUGG</t>
  </si>
  <si>
    <t>utilizzo Arbitri</t>
  </si>
  <si>
    <t>Arbitrato da</t>
  </si>
  <si>
    <t>Compila automaticamenteTUTTI i documenti allegati al Referto</t>
  </si>
  <si>
    <t>&lt;== n° Max giocatori da accettare/inserire in Formazione</t>
  </si>
  <si>
    <t>ISTRUZIONI PER LA COMPILAZIONE DELLA DOCUMENTAZIONE</t>
  </si>
  <si>
    <r>
      <t>Compilare le ZONE in VERDE (secondo la gara che si deve dirigere) del foglio "</t>
    </r>
    <r>
      <rPr>
        <b/>
        <sz val="10"/>
        <rFont val="Arial"/>
        <family val="2"/>
      </rPr>
      <t>Prep_INCONTRO</t>
    </r>
    <r>
      <rPr>
        <sz val="10"/>
        <rFont val="Arial"/>
        <family val="0"/>
      </rPr>
      <t>"</t>
    </r>
  </si>
  <si>
    <r>
      <t xml:space="preserve">NOTA : Le restanti ZONE ==&gt; </t>
    </r>
    <r>
      <rPr>
        <b/>
        <sz val="10"/>
        <rFont val="Arial"/>
        <family val="2"/>
      </rPr>
      <t>SONO PROTETTE da Password</t>
    </r>
    <r>
      <rPr>
        <sz val="10"/>
        <rFont val="Arial"/>
        <family val="2"/>
      </rPr>
      <t>, quindi NON SONO SCRIVIBILI</t>
    </r>
  </si>
  <si>
    <t>Foglio</t>
  </si>
  <si>
    <t>prep_INCONTRO</t>
  </si>
  <si>
    <t>Così facendo, verranno compilati in automatico tutti i fogli della documentazione che contengono</t>
  </si>
  <si>
    <t>le notizie di questo foglio.</t>
  </si>
  <si>
    <t>Foglio Formazione</t>
  </si>
  <si>
    <t>lo potete dare ai Capitani per presentare la formazione.</t>
  </si>
  <si>
    <t>Referto arbitrale squadre retro</t>
  </si>
  <si>
    <r>
      <t xml:space="preserve">in questo foglio dovete aggiungere </t>
    </r>
    <r>
      <rPr>
        <b/>
        <sz val="10"/>
        <rFont val="Arial"/>
        <family val="2"/>
      </rPr>
      <t>SOLO :</t>
    </r>
  </si>
  <si>
    <t>Ordine di entrata in campo (colonna V)</t>
  </si>
  <si>
    <t>a)</t>
  </si>
  <si>
    <t>Vincitore A o B (colonna Z)</t>
  </si>
  <si>
    <t>Punteggio (colonna AA)</t>
  </si>
  <si>
    <t>Tutto il resto verrà compilato in automatico.</t>
  </si>
  <si>
    <t>Referto INCONTRO</t>
  </si>
  <si>
    <r>
      <t xml:space="preserve">Il referto può essere </t>
    </r>
    <r>
      <rPr>
        <b/>
        <sz val="10"/>
        <rFont val="Arial"/>
        <family val="2"/>
      </rPr>
      <t xml:space="preserve">NAZIONALE </t>
    </r>
    <r>
      <rPr>
        <sz val="10"/>
        <rFont val="Arial"/>
        <family val="2"/>
      </rPr>
      <t xml:space="preserve">o </t>
    </r>
    <r>
      <rPr>
        <b/>
        <sz val="10"/>
        <rFont val="Arial"/>
        <family val="2"/>
      </rPr>
      <t>REGIONALE</t>
    </r>
    <r>
      <rPr>
        <sz val="10"/>
        <rFont val="Arial"/>
        <family val="2"/>
      </rPr>
      <t>, in base alla casella barrata in "</t>
    </r>
    <r>
      <rPr>
        <b/>
        <sz val="10"/>
        <rFont val="Arial"/>
        <family val="2"/>
      </rPr>
      <t>Prep_INCONTRO</t>
    </r>
    <r>
      <rPr>
        <sz val="10"/>
        <rFont val="Arial"/>
        <family val="2"/>
      </rPr>
      <t>"</t>
    </r>
  </si>
  <si>
    <r>
      <t>Se precompilate il foglio "</t>
    </r>
    <r>
      <rPr>
        <b/>
        <sz val="10"/>
        <rFont val="Arial"/>
        <family val="2"/>
      </rPr>
      <t>Prep_INCONTRO</t>
    </r>
    <r>
      <rPr>
        <sz val="10"/>
        <rFont val="Arial"/>
        <family val="0"/>
      </rPr>
      <t>" con data, tipo di campionato, giornata, girone, ecc..,</t>
    </r>
  </si>
  <si>
    <t>Anche il referto viene compilato in AUTOMATICO, fatto salvo per le NOTIZIE :</t>
  </si>
  <si>
    <t>Se l'incontro non si è svolto ……. (righe 30 e 31)</t>
  </si>
  <si>
    <t>Giocatori Sub judice ….. (righe 48-49-50)</t>
  </si>
  <si>
    <t>c)</t>
  </si>
  <si>
    <t>Provvedimenti disciplinari …. (righe 52 e 53)</t>
  </si>
  <si>
    <t>d)</t>
  </si>
  <si>
    <t>Reclami …. (righe 54 e 55)</t>
  </si>
  <si>
    <t>e)</t>
  </si>
  <si>
    <t>f)</t>
  </si>
  <si>
    <t>Stato dei campi …. (riga 38)</t>
  </si>
  <si>
    <t>Organizzazione dell'incontro …. (righe 39 e 40)</t>
  </si>
  <si>
    <t>Referto COM_Ospitante</t>
  </si>
  <si>
    <t>Referto COM_Ospitato</t>
  </si>
  <si>
    <r>
      <t>Vengono compilati in AUTOMATICO con i dati del "</t>
    </r>
    <r>
      <rPr>
        <b/>
        <sz val="10"/>
        <rFont val="Arial"/>
        <family val="2"/>
      </rPr>
      <t>Referto INCONTRO"</t>
    </r>
  </si>
  <si>
    <t>Rapporto a Giu Sport</t>
  </si>
  <si>
    <t>Denuncia a comm di Gara</t>
  </si>
  <si>
    <t>Compilare con le causali (dalla riga 25 in poi)</t>
  </si>
  <si>
    <t>è necessario SOLO compilare le varie causali (dalla riga 23 in poi)</t>
  </si>
  <si>
    <t>Valutazione_GA Assistente</t>
  </si>
  <si>
    <t>Se NON mettete l' ora di inizio, può essere utilizzato (in bianco) sul campo (già con le altre informazioni).</t>
  </si>
  <si>
    <t>Digitare il n° d'ordine del G.A.A. (1-2-3) (nella casella P3)</t>
  </si>
  <si>
    <t>Digitare il n° d'ordine dell' Arbitro (1-2-3-4-5) (nella casella M3)</t>
  </si>
  <si>
    <t>Poi, compilare SOLO le varie voci (dalla riga 20 in poi)</t>
  </si>
  <si>
    <t>Poi, compilare SOLO le varie voci (dalla riga 18 in poi)</t>
  </si>
  <si>
    <t>Valutazione_Arbitro</t>
  </si>
  <si>
    <t>(possono essere fino a 3)</t>
  </si>
  <si>
    <t>(possono essere fino a 5)</t>
  </si>
  <si>
    <t>Mod. 305</t>
  </si>
  <si>
    <t>Indico di creare 1 foglio per ogni Arbitro</t>
  </si>
  <si>
    <t>Indico di creare 1 foglio per ogni G.A. Ass.</t>
  </si>
  <si>
    <t>Solo con Referto NAZIONALE</t>
  </si>
  <si>
    <t>NOTA GENERICA : NEI DOCUMENTI OVE è PREVISTA LA FIRMA, è POSSIBILE INSERIRE ANCHE LA FIRMA DIGITALE COME OGGETTO</t>
  </si>
  <si>
    <t>Comitato REGIONALE</t>
  </si>
  <si>
    <t>dell' AFFILIATO OSPITANTE</t>
  </si>
  <si>
    <t>dell' AFFILIATO OSPITATO</t>
  </si>
  <si>
    <t>SI CONSIGLIA di FARE COPIA DI LAVORO DI QUESTO FILE (con il NOME dell' INCONTRO).</t>
  </si>
  <si>
    <r>
      <rPr>
        <sz val="10"/>
        <color indexed="8"/>
        <rFont val="Arial Narrow"/>
        <family val="2"/>
      </rPr>
      <t>(5)</t>
    </r>
    <r>
      <rPr>
        <b/>
        <sz val="10"/>
        <color indexed="8"/>
        <rFont val="Arial Narrow"/>
        <family val="2"/>
      </rPr>
      <t xml:space="preserve"> </t>
    </r>
    <r>
      <rPr>
        <u val="single"/>
        <sz val="10"/>
        <color indexed="8"/>
        <rFont val="Arial Narrow"/>
        <family val="2"/>
      </rPr>
      <t>Segnalare al Commissario di Gara competente la squadra che rinuncia a disputare incontri individuali (singolari o doppi)</t>
    </r>
    <r>
      <rPr>
        <sz val="10"/>
        <color indexed="8"/>
        <rFont val="Arial Narrow"/>
        <family val="2"/>
      </rPr>
      <t xml:space="preserve"> </t>
    </r>
  </si>
  <si>
    <t>campionati.classifiche@federtennis.it</t>
  </si>
  <si>
    <t>Formazione delle squadre</t>
  </si>
  <si>
    <t>M</t>
  </si>
  <si>
    <t>Affiliato</t>
  </si>
  <si>
    <t>Fase nazionale</t>
  </si>
  <si>
    <t xml:space="preserve">regionale </t>
  </si>
  <si>
    <t>provinciale</t>
  </si>
  <si>
    <t xml:space="preserve">Turno </t>
  </si>
  <si>
    <t>Elenco dei giocatori (1) di quest'affiliato partecipanti all'incontro con la squadra del:</t>
  </si>
  <si>
    <t xml:space="preserve">  </t>
  </si>
  <si>
    <t>GIOCATORI/TRICI (2)</t>
  </si>
  <si>
    <t>Variato</t>
  </si>
  <si>
    <t>Vivaio</t>
  </si>
  <si>
    <t>(3)</t>
  </si>
  <si>
    <t>(4)</t>
  </si>
  <si>
    <t>CAPITANO DELLA SQUADRA (7)…</t>
  </si>
  <si>
    <t>I giocatori che sosterranno gli incontri di singolare sono i seguenti:</t>
  </si>
  <si>
    <t xml:space="preserve">classificato </t>
  </si>
  <si>
    <t xml:space="preserve">N.2 </t>
  </si>
  <si>
    <t xml:space="preserve">N.3 </t>
  </si>
  <si>
    <t xml:space="preserve">N.4 </t>
  </si>
  <si>
    <t xml:space="preserve">IL GIUDICE ARBITRO </t>
  </si>
  <si>
    <t>IL CAPITANO</t>
  </si>
  <si>
    <t>codice n°</t>
  </si>
  <si>
    <t xml:space="preserve">         (firma )</t>
  </si>
  <si>
    <t>Le coppie per gli incontri di doppio sono così formate (8)</t>
  </si>
  <si>
    <t xml:space="preserve"> ..........................................………......…</t>
  </si>
  <si>
    <t>/…......….................................………...</t>
  </si>
  <si>
    <t xml:space="preserve">Doppio N.2 </t>
  </si>
  <si>
    <t xml:space="preserve">       (firma)</t>
  </si>
  <si>
    <t xml:space="preserve">      (firma )</t>
  </si>
  <si>
    <t>AVVERTENZE:</t>
  </si>
  <si>
    <t xml:space="preserve">(1) Da consegnare al G.A. in busta chiusa ed in duplice copia all'ora di inizio dell' incontro   </t>
  </si>
  <si>
    <t>(3) Indicare con una "T" se si tratta di giocatore trasferito, oppure tesserato nel secondo semestre dell'anno precedente oppue nuovo tesserato  (solo per il Campionato degli Affiliati)</t>
  </si>
  <si>
    <t>(6) Indicare con una "X" se si tratta di giocatore straniero</t>
  </si>
  <si>
    <t xml:space="preserve">(7) Obbligatoriamente maggiorenne e tesserato per l' affiliato che rappresenta </t>
  </si>
  <si>
    <t>(8) La formazione dei doppi deve essere consegnata al Giudice Arbitro in busta chiusa entro 30 minuti dal termine dell'ultimo singolare</t>
  </si>
  <si>
    <t xml:space="preserve">      o immediatamente prima dell'eventuale doppio supplementare</t>
  </si>
  <si>
    <t xml:space="preserve">(9) indicare l'orario di consegna della copia formazione, per presa visione, ai capitani delle squadre. </t>
  </si>
  <si>
    <t>NB: Eventuali reclami, riferiti alle formazioni schierate, sono ammessi solo se presentati entro 30 minuti dall'ora riportata al punto (9)</t>
  </si>
  <si>
    <t>Spedire in giornata (1)</t>
  </si>
  <si>
    <t>AL GIUDICE SPORTIVO (2)</t>
  </si>
  <si>
    <r>
      <t xml:space="preserve">(1) Spedire in giornata la presente copia con firma in originale . Anticipare </t>
    </r>
    <r>
      <rPr>
        <b/>
        <sz val="10"/>
        <rFont val="Arial Narrow"/>
        <family val="2"/>
      </rPr>
      <t>via e mail all’indirizzo di posta elettronica del GS competente</t>
    </r>
  </si>
  <si>
    <t>(2) "Nazionale" o "Territoriale" competente.</t>
  </si>
  <si>
    <t xml:space="preserve">             Mod. 303</t>
  </si>
  <si>
    <t xml:space="preserve">             Mod. 303 </t>
  </si>
  <si>
    <t xml:space="preserve">   firma   </t>
  </si>
  <si>
    <t>(1) In caso di assenza del G.A. designato, si applica l'art. 7.2.13 del RTS, allegando la documentazione richiesta.</t>
  </si>
  <si>
    <t>DICHIARA di aver adottato i seguenti provvedimenti disciplinari (di cui all'art. 4.2 R.T.S.) a carico di:</t>
  </si>
  <si>
    <r>
      <t xml:space="preserve">   INCONTRO/I INDIVIDUALE/I (singolare o doppio)          </t>
    </r>
    <r>
      <rPr>
        <b/>
        <i/>
        <sz val="10"/>
        <rFont val="Arial"/>
        <family val="2"/>
      </rPr>
      <t>R.T.S.  art. 7.2.21, c.1</t>
    </r>
  </si>
  <si>
    <t>Aggiornato  gennaio 2019</t>
  </si>
  <si>
    <t>(2) Possono essere elencati, al massimo tanti giocatori quanti ne occorrono per disputare gli incontri di singolare e di doppio in programma, utilizzati una sola volta  Art. 7.2.10 RTS).</t>
  </si>
  <si>
    <t xml:space="preserve">   RINUNCIA - O NON IN GRADO - DI DISPUTARE IL/I SOTTOELENCATO/I </t>
  </si>
  <si>
    <t xml:space="preserve">Mod. 208 </t>
  </si>
  <si>
    <t xml:space="preserve">      M</t>
  </si>
  <si>
    <t xml:space="preserve">      F</t>
  </si>
  <si>
    <t>MISTO</t>
  </si>
  <si>
    <t xml:space="preserve"> Anno di nascita </t>
  </si>
  <si>
    <t>Straniero</t>
  </si>
  <si>
    <t>(5)</t>
  </si>
  <si>
    <t>(6)</t>
  </si>
  <si>
    <r>
      <t xml:space="preserve"> (9)</t>
    </r>
    <r>
      <rPr>
        <sz val="10"/>
        <rFont val="Arial"/>
        <family val="2"/>
      </rPr>
      <t xml:space="preserve"> ore:</t>
    </r>
  </si>
  <si>
    <r>
      <t xml:space="preserve"> </t>
    </r>
    <r>
      <rPr>
        <b/>
        <sz val="10"/>
        <rFont val="Arial"/>
        <family val="2"/>
      </rPr>
      <t>(9)</t>
    </r>
    <r>
      <rPr>
        <sz val="10"/>
        <rFont val="Arial"/>
        <family val="2"/>
      </rPr>
      <t xml:space="preserve"> ore:</t>
    </r>
  </si>
  <si>
    <r>
      <t xml:space="preserve">La coppia per l'incontro di </t>
    </r>
    <r>
      <rPr>
        <b/>
        <sz val="10"/>
        <rFont val="Arial"/>
        <family val="2"/>
      </rPr>
      <t>doppio supplementare</t>
    </r>
    <r>
      <rPr>
        <sz val="10"/>
        <rFont val="Arial"/>
        <family val="2"/>
      </rPr>
      <t xml:space="preserve"> è formata da (8):</t>
    </r>
  </si>
  <si>
    <r>
      <t>(4) Indicare con una "X" se si tratta di giocatori/trici</t>
    </r>
    <r>
      <rPr>
        <u val="single"/>
        <sz val="7"/>
        <rFont val="Arial"/>
        <family val="2"/>
      </rPr>
      <t xml:space="preserve"> vivaio esenti da limitazioni  </t>
    </r>
    <r>
      <rPr>
        <sz val="7"/>
        <rFont val="Arial"/>
        <family val="2"/>
      </rPr>
      <t>(vedi Art.li 8.2.5 e 8.2.6 del RTS)</t>
    </r>
  </si>
  <si>
    <t>(non precompilato)</t>
  </si>
  <si>
    <r>
      <t xml:space="preserve">                                                                                             </t>
    </r>
    <r>
      <rPr>
        <b/>
        <i/>
        <sz val="10"/>
        <rFont val="Arial"/>
        <family val="2"/>
      </rPr>
      <t>R.T.S. art. 7.2.17, c.1</t>
    </r>
  </si>
  <si>
    <t>(5) Solo per gli incontri dei Campionati Giovanili e Veterani (art.li 8.2.22 e 8.2.37 RTS) e Serie A1/A2/B1/B2/C (art. 8.2.6 RTS)</t>
  </si>
  <si>
    <r>
      <t xml:space="preserve">   (ovvero : NON PRESENTATA)                                         </t>
    </r>
    <r>
      <rPr>
        <b/>
        <i/>
        <sz val="10"/>
        <rFont val="Arial"/>
        <family val="2"/>
      </rPr>
      <t>R.T.S. art.7.2.17, c.2</t>
    </r>
  </si>
  <si>
    <r>
      <t>Nota bene: questo provvedimento</t>
    </r>
    <r>
      <rPr>
        <b/>
        <u val="single"/>
        <sz val="10"/>
        <rFont val="Arial"/>
        <family val="2"/>
      </rPr>
      <t xml:space="preserve"> va segnalato</t>
    </r>
    <r>
      <rPr>
        <b/>
        <sz val="10"/>
        <rFont val="Arial"/>
        <family val="2"/>
      </rPr>
      <t xml:space="preserve"> al Giudice Sportivo</t>
    </r>
  </si>
  <si>
    <r>
      <t xml:space="preserve">- (se fase Nazionale) la  2a copia, al C.R. dell'affiliato ospitante, unitamente alle tasse </t>
    </r>
    <r>
      <rPr>
        <b/>
        <sz val="10"/>
        <color indexed="8"/>
        <rFont val="Arial Narrow"/>
        <family val="2"/>
      </rPr>
      <t>sub iudice</t>
    </r>
    <r>
      <rPr>
        <sz val="10"/>
        <color indexed="8"/>
        <rFont val="Arial Narrow"/>
        <family val="2"/>
      </rPr>
      <t xml:space="preserve"> eventualmente riscosse;</t>
    </r>
  </si>
  <si>
    <t>seguenti tesserati (3) o affiliati a carico dei quali non ha potuto procedere seduta stante:</t>
  </si>
  <si>
    <t>a) Giudice sportivo nazionale</t>
  </si>
  <si>
    <t>b) Giudice sportivo territoriale</t>
  </si>
  <si>
    <t>c/o F.I.T.P.</t>
  </si>
  <si>
    <t>Sul  referto arbitrale, al punto "provvedimenti disciplinari", riportare gli estremi dei - provvedimenti adottati.</t>
  </si>
  <si>
    <t>FEDERAZIONE ITALIANA TENNIS E PADEL</t>
  </si>
  <si>
    <t>Tessera F.I.T.P. N°</t>
  </si>
  <si>
    <t>Tessera F.I.T.P. n.</t>
  </si>
  <si>
    <r>
      <t>Giocatori sub judice:</t>
    </r>
    <r>
      <rPr>
        <sz val="10"/>
        <rFont val="Arial Narrow"/>
        <family val="2"/>
      </rPr>
      <t xml:space="preserve">  (le dichiarazioni liberatorie devono essere allegate al presente referto trasmesso alla F.I.T.P. / o Comitato Regionale)</t>
    </r>
  </si>
  <si>
    <r>
      <t>Giocatori sub iudice:</t>
    </r>
    <r>
      <rPr>
        <sz val="10"/>
        <rFont val="Arial Narrow"/>
        <family val="2"/>
      </rPr>
      <t xml:space="preserve">  (le dichiarazioni liberatorie devono essere allegate al presente referto trasmesso alla F.I.T.P. / o Comitato Regionale)</t>
    </r>
  </si>
  <si>
    <t>(4) Da allegare alla copia del referto diretta alla F.I.T.P. (o al Comitato Regionale, se fase Regionale).</t>
  </si>
  <si>
    <t>(4) Da allegare alla copia del referto diretta alla F.I.T.P.  (o al Comitato Regionale, se fase Regionale).</t>
  </si>
  <si>
    <t>LA CARTELLA è PROTETTA DA PW : vuota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</si>
</sst>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d\ mmmm\ yyyy"/>
    <numFmt numFmtId="179" formatCode="&quot;€&quot;\ #,##0.00"/>
    <numFmt numFmtId="180" formatCode="00000"/>
    <numFmt numFmtId="181" formatCode="000000"/>
    <numFmt numFmtId="182" formatCode="&quot;€&quot;\ #,##0.00;[Red]&quot;€&quot;\ #,##0.00"/>
    <numFmt numFmtId="183" formatCode="d/m/yy"/>
    <numFmt numFmtId="184" formatCode="_-&quot;$&quot;* #,##0.00_-;\-&quot;$&quot;* #,##0.00_-;_-&quot;$&quot;* &quot;-&quot;??_-;_-@_-"/>
    <numFmt numFmtId="185" formatCode="d/mmm/yy"/>
    <numFmt numFmtId="186" formatCode="_(&quot;$&quot;* #,##0_);_(&quot;$&quot;* \(#,##0\);_(&quot;$&quot;* &quot;-&quot;_);_(@_)"/>
    <numFmt numFmtId="187" formatCode="00000000"/>
    <numFmt numFmtId="188" formatCode="yy"/>
    <numFmt numFmtId="189" formatCode="############"/>
    <numFmt numFmtId="190" formatCode="dd\ mm\ yyyy"/>
    <numFmt numFmtId="191" formatCode="0000000"/>
    <numFmt numFmtId="192" formatCode="0000000000"/>
    <numFmt numFmtId="193" formatCode="[$-410]dddd\ d\ mmmm\ yyyy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_-&quot;$&quot;* #,##0_-;\-&quot;$&quot;* #,##0_-;_-&quot;$&quot;* &quot;-&quot;_-;_-@_-"/>
    <numFmt numFmtId="199" formatCode="d\-mmm\-yy"/>
    <numFmt numFmtId="200" formatCode="0.0"/>
    <numFmt numFmtId="201" formatCode="_-[$€]* #,##0.00_-;\-[$€]* #,##0.00_-;_-[$€]* &quot;-&quot;??_-;_-@_-"/>
    <numFmt numFmtId="202" formatCode="[$€-2]\ #,##0;\-[$€-2]\ #,##0"/>
    <numFmt numFmtId="203" formatCode="[$-410]d\ mmmm\ yyyy;@"/>
    <numFmt numFmtId="204" formatCode="h:mm;@"/>
    <numFmt numFmtId="205" formatCode="dd/mm/yy;@"/>
    <numFmt numFmtId="206" formatCode="h\.mm\.ss"/>
    <numFmt numFmtId="207" formatCode="yyyy"/>
  </numFmts>
  <fonts count="109">
    <font>
      <sz val="10"/>
      <name val="Arial"/>
      <family val="0"/>
    </font>
    <font>
      <u val="single"/>
      <sz val="10.45"/>
      <color indexed="12"/>
      <name val="Arial Narrow"/>
      <family val="2"/>
    </font>
    <font>
      <u val="single"/>
      <sz val="10.45"/>
      <color indexed="36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i/>
      <sz val="9"/>
      <color indexed="23"/>
      <name val="Arial Condensed Bold"/>
      <family val="2"/>
    </font>
    <font>
      <sz val="10"/>
      <name val="Arial Black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Black"/>
      <family val="2"/>
    </font>
    <font>
      <b/>
      <i/>
      <sz val="10"/>
      <color indexed="8"/>
      <name val="Arial Narrow"/>
      <family val="2"/>
    </font>
    <font>
      <u val="single"/>
      <sz val="10"/>
      <name val="Arial Narrow"/>
      <family val="2"/>
    </font>
    <font>
      <u val="single"/>
      <sz val="10"/>
      <color indexed="8"/>
      <name val="Arial Narrow"/>
      <family val="2"/>
    </font>
    <font>
      <sz val="10"/>
      <name val="N Helvetica Narrow"/>
      <family val="0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2"/>
      <color indexed="8"/>
      <name val="Arial Black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45"/>
      <name val="Arial Narrow"/>
      <family val="2"/>
    </font>
    <font>
      <sz val="10"/>
      <color indexed="45"/>
      <name val="Arial Narrow"/>
      <family val="2"/>
    </font>
    <font>
      <b/>
      <u val="single"/>
      <sz val="10"/>
      <name val="Arial Narrow"/>
      <family val="2"/>
    </font>
    <font>
      <b/>
      <sz val="6"/>
      <name val="Arial Narrow"/>
      <family val="2"/>
    </font>
    <font>
      <sz val="10"/>
      <color indexed="10"/>
      <name val="Arial Narrow"/>
      <family val="2"/>
    </font>
    <font>
      <b/>
      <i/>
      <sz val="9"/>
      <color indexed="8"/>
      <name val="Arial Condensed Bold"/>
      <family val="2"/>
    </font>
    <font>
      <b/>
      <sz val="10"/>
      <color indexed="10"/>
      <name val="Arial Narrow"/>
      <family val="2"/>
    </font>
    <font>
      <sz val="8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9"/>
      <name val="Arial"/>
      <family val="2"/>
    </font>
    <font>
      <b/>
      <sz val="10"/>
      <color indexed="22"/>
      <name val="Arial Narrow"/>
      <family val="2"/>
    </font>
    <font>
      <u val="single"/>
      <sz val="10"/>
      <name val="Arial"/>
      <family val="2"/>
    </font>
    <font>
      <b/>
      <sz val="22"/>
      <name val="Edwardian Script ITC"/>
      <family val="4"/>
    </font>
    <font>
      <b/>
      <sz val="20"/>
      <name val="Edwardian Script ITC"/>
      <family val="4"/>
    </font>
    <font>
      <b/>
      <i/>
      <sz val="26"/>
      <name val="Edwardian Script ITC"/>
      <family val="4"/>
    </font>
    <font>
      <b/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4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u val="single"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hair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1" applyNumberFormat="0" applyAlignment="0" applyProtection="0"/>
    <xf numFmtId="0" fontId="95" fillId="0" borderId="2" applyNumberFormat="0" applyFill="0" applyAlignment="0" applyProtection="0"/>
    <xf numFmtId="0" fontId="9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201" fontId="0" fillId="0" borderId="0" applyFont="0" applyFill="0" applyBorder="0" applyAlignment="0" applyProtection="0"/>
    <xf numFmtId="0" fontId="9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8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49" fontId="12" fillId="0" borderId="0">
      <alignment/>
      <protection/>
    </xf>
    <xf numFmtId="49" fontId="12" fillId="0" borderId="0">
      <alignment/>
      <protection/>
    </xf>
    <xf numFmtId="0" fontId="0" fillId="30" borderId="4" applyNumberFormat="0" applyFont="0" applyAlignment="0" applyProtection="0"/>
    <xf numFmtId="0" fontId="99" fillId="20" borderId="5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31" borderId="0" applyNumberFormat="0" applyBorder="0" applyAlignment="0" applyProtection="0"/>
    <xf numFmtId="0" fontId="10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33" borderId="0" xfId="59" applyFont="1" applyFill="1" applyAlignment="1" applyProtection="1">
      <alignment vertical="center"/>
      <protection hidden="1"/>
    </xf>
    <xf numFmtId="0" fontId="0" fillId="33" borderId="0" xfId="59" applyFill="1" applyAlignment="1" applyProtection="1">
      <alignment vertical="center"/>
      <protection hidden="1"/>
    </xf>
    <xf numFmtId="0" fontId="9" fillId="33" borderId="0" xfId="59" applyFont="1" applyFill="1" applyAlignment="1" applyProtection="1">
      <alignment vertical="center"/>
      <protection hidden="1"/>
    </xf>
    <xf numFmtId="0" fontId="14" fillId="33" borderId="0" xfId="59" applyFont="1" applyFill="1" applyAlignment="1" applyProtection="1">
      <alignment horizontal="left" vertical="center"/>
      <protection hidden="1"/>
    </xf>
    <xf numFmtId="0" fontId="4" fillId="33" borderId="0" xfId="59" applyFont="1" applyFill="1" applyAlignment="1" applyProtection="1">
      <alignment horizontal="center" vertical="center"/>
      <protection hidden="1"/>
    </xf>
    <xf numFmtId="0" fontId="15" fillId="33" borderId="0" xfId="59" applyFont="1" applyFill="1" applyAlignment="1" applyProtection="1">
      <alignment horizontal="center" vertical="center"/>
      <protection hidden="1"/>
    </xf>
    <xf numFmtId="0" fontId="0" fillId="33" borderId="0" xfId="59" applyFont="1" applyFill="1" applyAlignment="1" applyProtection="1">
      <alignment vertical="center"/>
      <protection hidden="1"/>
    </xf>
    <xf numFmtId="0" fontId="0" fillId="33" borderId="0" xfId="56" applyFill="1" applyBorder="1" applyProtection="1">
      <alignment/>
      <protection hidden="1"/>
    </xf>
    <xf numFmtId="0" fontId="13" fillId="33" borderId="0" xfId="56" applyFont="1" applyFill="1" applyBorder="1" applyProtection="1">
      <alignment/>
      <protection hidden="1"/>
    </xf>
    <xf numFmtId="0" fontId="3" fillId="33" borderId="0" xfId="56" applyFont="1" applyFill="1" applyBorder="1" applyProtection="1">
      <alignment/>
      <protection hidden="1"/>
    </xf>
    <xf numFmtId="0" fontId="0" fillId="33" borderId="0" xfId="56" applyFill="1" applyProtection="1">
      <alignment/>
      <protection hidden="1"/>
    </xf>
    <xf numFmtId="0" fontId="4" fillId="33" borderId="0" xfId="56" applyFont="1" applyFill="1" applyBorder="1" applyProtection="1">
      <alignment/>
      <protection hidden="1"/>
    </xf>
    <xf numFmtId="0" fontId="17" fillId="33" borderId="0" xfId="56" applyFont="1" applyFill="1" applyBorder="1" applyProtection="1">
      <alignment/>
      <protection hidden="1"/>
    </xf>
    <xf numFmtId="0" fontId="4" fillId="33" borderId="0" xfId="56" applyFont="1" applyFill="1" applyBorder="1" applyAlignment="1" applyProtection="1">
      <alignment horizontal="center"/>
      <protection hidden="1"/>
    </xf>
    <xf numFmtId="0" fontId="7" fillId="33" borderId="0" xfId="56" applyFont="1" applyFill="1" applyBorder="1" applyProtection="1">
      <alignment/>
      <protection hidden="1"/>
    </xf>
    <xf numFmtId="178" fontId="4" fillId="33" borderId="0" xfId="56" applyNumberFormat="1" applyFont="1" applyFill="1" applyBorder="1" applyAlignment="1" applyProtection="1">
      <alignment horizontal="center"/>
      <protection hidden="1"/>
    </xf>
    <xf numFmtId="0" fontId="4" fillId="33" borderId="0" xfId="56" applyFont="1" applyFill="1" applyBorder="1" applyAlignment="1" applyProtection="1">
      <alignment horizontal="right"/>
      <protection hidden="1"/>
    </xf>
    <xf numFmtId="0" fontId="0" fillId="33" borderId="0" xfId="56" applyFont="1" applyFill="1" applyBorder="1" applyProtection="1">
      <alignment/>
      <protection hidden="1"/>
    </xf>
    <xf numFmtId="0" fontId="19" fillId="0" borderId="0" xfId="59" applyFont="1" applyAlignment="1" applyProtection="1">
      <alignment vertical="center"/>
      <protection hidden="1"/>
    </xf>
    <xf numFmtId="0" fontId="20" fillId="0" borderId="0" xfId="59" applyFont="1" applyAlignment="1" applyProtection="1">
      <alignment vertical="center"/>
      <protection hidden="1"/>
    </xf>
    <xf numFmtId="0" fontId="20" fillId="0" borderId="0" xfId="59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59" applyFont="1" applyAlignment="1" applyProtection="1">
      <alignment horizontal="right" vertical="center"/>
      <protection hidden="1"/>
    </xf>
    <xf numFmtId="0" fontId="19" fillId="0" borderId="0" xfId="59" applyFont="1" applyBorder="1" applyAlignment="1" applyProtection="1">
      <alignment vertical="center"/>
      <protection hidden="1"/>
    </xf>
    <xf numFmtId="0" fontId="19" fillId="0" borderId="0" xfId="59" applyFont="1" applyAlignment="1" applyProtection="1">
      <alignment horizontal="center" vertical="center"/>
      <protection hidden="1"/>
    </xf>
    <xf numFmtId="0" fontId="19" fillId="0" borderId="0" xfId="59" applyFont="1" applyAlignment="1" applyProtection="1">
      <alignment horizontal="left" vertical="center"/>
      <protection hidden="1"/>
    </xf>
    <xf numFmtId="0" fontId="21" fillId="0" borderId="10" xfId="59" applyFont="1" applyBorder="1" applyAlignment="1" applyProtection="1">
      <alignment horizontal="center" vertical="center"/>
      <protection hidden="1"/>
    </xf>
    <xf numFmtId="0" fontId="19" fillId="0" borderId="11" xfId="59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59" applyFont="1" applyBorder="1" applyAlignment="1" applyProtection="1">
      <alignment horizontal="center" vertical="center"/>
      <protection hidden="1"/>
    </xf>
    <xf numFmtId="0" fontId="20" fillId="0" borderId="0" xfId="59" applyFont="1" applyBorder="1" applyAlignment="1" applyProtection="1" quotePrefix="1">
      <alignment vertical="center"/>
      <protection hidden="1" locked="0"/>
    </xf>
    <xf numFmtId="0" fontId="20" fillId="0" borderId="0" xfId="59" applyFont="1" applyBorder="1" applyAlignment="1" applyProtection="1">
      <alignment vertical="center"/>
      <protection hidden="1"/>
    </xf>
    <xf numFmtId="0" fontId="22" fillId="0" borderId="0" xfId="59" applyFont="1" applyAlignment="1" applyProtection="1">
      <alignment horizontal="left" vertical="center"/>
      <protection hidden="1"/>
    </xf>
    <xf numFmtId="0" fontId="20" fillId="0" borderId="0" xfId="59" applyFont="1" applyBorder="1" applyAlignment="1" applyProtection="1">
      <alignment horizontal="center" vertical="center"/>
      <protection hidden="1"/>
    </xf>
    <xf numFmtId="0" fontId="19" fillId="0" borderId="0" xfId="59" applyFont="1" applyAlignment="1" applyProtection="1" quotePrefix="1">
      <alignment vertical="center"/>
      <protection hidden="1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204" fontId="32" fillId="0" borderId="11" xfId="60" applyNumberFormat="1" applyFont="1" applyFill="1" applyBorder="1" applyAlignment="1" applyProtection="1">
      <alignment horizontal="center" vertical="center"/>
      <protection hidden="1"/>
    </xf>
    <xf numFmtId="14" fontId="32" fillId="0" borderId="12" xfId="60" applyNumberFormat="1" applyFont="1" applyFill="1" applyBorder="1" applyAlignment="1" applyProtection="1">
      <alignment horizontal="center" vertical="center"/>
      <protection hidden="1"/>
    </xf>
    <xf numFmtId="0" fontId="32" fillId="0" borderId="0" xfId="59" applyFont="1" applyAlignment="1" applyProtection="1">
      <alignment vertical="center"/>
      <protection hidden="1"/>
    </xf>
    <xf numFmtId="0" fontId="19" fillId="0" borderId="0" xfId="59" applyFont="1" applyFill="1" applyAlignment="1" applyProtection="1">
      <alignment vertical="center"/>
      <protection hidden="1"/>
    </xf>
    <xf numFmtId="0" fontId="32" fillId="0" borderId="11" xfId="60" applyNumberFormat="1" applyFont="1" applyFill="1" applyBorder="1" applyAlignment="1" applyProtection="1">
      <alignment horizontal="center" vertical="center"/>
      <protection hidden="1"/>
    </xf>
    <xf numFmtId="0" fontId="19" fillId="0" borderId="0" xfId="59" applyFont="1" applyFill="1" applyAlignment="1" applyProtection="1">
      <alignment horizontal="center" vertical="center"/>
      <protection hidden="1"/>
    </xf>
    <xf numFmtId="0" fontId="19" fillId="0" borderId="0" xfId="59" applyFont="1" applyFill="1" applyAlignment="1" applyProtection="1">
      <alignment horizontal="right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59" applyFont="1" applyFill="1" applyBorder="1" applyAlignment="1" applyProtection="1">
      <alignment vertical="center"/>
      <protection hidden="1"/>
    </xf>
    <xf numFmtId="49" fontId="32" fillId="0" borderId="10" xfId="60" applyNumberFormat="1" applyFont="1" applyFill="1" applyBorder="1" applyAlignment="1" applyProtection="1">
      <alignment horizontal="center" vertical="center"/>
      <protection hidden="1"/>
    </xf>
    <xf numFmtId="0" fontId="19" fillId="0" borderId="0" xfId="59" applyFont="1" applyFill="1" applyAlignment="1" applyProtection="1">
      <alignment horizontal="left" vertical="center"/>
      <protection hidden="1"/>
    </xf>
    <xf numFmtId="0" fontId="19" fillId="0" borderId="0" xfId="59" applyFont="1" applyFill="1" applyBorder="1" applyAlignment="1" applyProtection="1">
      <alignment horizontal="center" vertical="center"/>
      <protection hidden="1"/>
    </xf>
    <xf numFmtId="0" fontId="20" fillId="0" borderId="0" xfId="59" applyFont="1" applyFill="1" applyBorder="1" applyAlignment="1" applyProtection="1">
      <alignment vertical="center"/>
      <protection hidden="1"/>
    </xf>
    <xf numFmtId="0" fontId="32" fillId="0" borderId="10" xfId="60" applyNumberFormat="1" applyFont="1" applyFill="1" applyBorder="1" applyAlignment="1" applyProtection="1">
      <alignment horizontal="center" vertical="center"/>
      <protection hidden="1"/>
    </xf>
    <xf numFmtId="0" fontId="19" fillId="0" borderId="0" xfId="59" applyFont="1" applyFill="1" applyAlignment="1" applyProtection="1" quotePrefix="1">
      <alignment vertical="center"/>
      <protection hidden="1"/>
    </xf>
    <xf numFmtId="0" fontId="23" fillId="0" borderId="0" xfId="59" applyFont="1" applyFill="1" applyProtection="1">
      <alignment/>
      <protection hidden="1"/>
    </xf>
    <xf numFmtId="0" fontId="24" fillId="0" borderId="0" xfId="59" applyFont="1" applyFill="1" applyAlignment="1" applyProtection="1">
      <alignment vertical="center"/>
      <protection hidden="1"/>
    </xf>
    <xf numFmtId="0" fontId="20" fillId="0" borderId="0" xfId="59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0" fillId="0" borderId="12" xfId="59" applyFont="1" applyFill="1" applyBorder="1" applyAlignment="1" applyProtection="1">
      <alignment vertical="center"/>
      <protection hidden="1"/>
    </xf>
    <xf numFmtId="0" fontId="20" fillId="0" borderId="12" xfId="5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59" applyFont="1" applyBorder="1" applyAlignment="1" applyProtection="1" quotePrefix="1">
      <alignment vertical="center"/>
      <protection hidden="1"/>
    </xf>
    <xf numFmtId="0" fontId="20" fillId="0" borderId="0" xfId="59" applyFont="1" applyBorder="1" applyAlignment="1" applyProtection="1">
      <alignment horizontal="left" vertical="center"/>
      <protection hidden="1"/>
    </xf>
    <xf numFmtId="0" fontId="18" fillId="0" borderId="0" xfId="59" applyFont="1" applyProtection="1">
      <alignment/>
      <protection hidden="1" locked="0"/>
    </xf>
    <xf numFmtId="0" fontId="18" fillId="0" borderId="0" xfId="59" applyFont="1" applyAlignment="1" applyProtection="1">
      <alignment vertical="center"/>
      <protection hidden="1" locked="0"/>
    </xf>
    <xf numFmtId="0" fontId="18" fillId="0" borderId="0" xfId="59" applyFont="1" applyBorder="1" applyAlignment="1" applyProtection="1">
      <alignment horizontal="center" vertical="center"/>
      <protection hidden="1" locked="0"/>
    </xf>
    <xf numFmtId="0" fontId="18" fillId="0" borderId="0" xfId="59" applyFont="1" applyAlignment="1" applyProtection="1">
      <alignment vertical="center"/>
      <protection hidden="1"/>
    </xf>
    <xf numFmtId="0" fontId="37" fillId="0" borderId="0" xfId="59" applyFont="1" applyAlignment="1" applyProtection="1">
      <alignment horizontal="center" vertical="center"/>
      <protection hidden="1"/>
    </xf>
    <xf numFmtId="0" fontId="18" fillId="0" borderId="0" xfId="59" applyFont="1" applyAlignment="1" applyProtection="1">
      <alignment horizontal="center" vertical="center"/>
      <protection hidden="1"/>
    </xf>
    <xf numFmtId="0" fontId="12" fillId="0" borderId="0" xfId="59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3" fillId="0" borderId="13" xfId="59" applyFont="1" applyBorder="1" applyAlignment="1" applyProtection="1">
      <alignment horizontal="center" vertical="center"/>
      <protection hidden="1"/>
    </xf>
    <xf numFmtId="0" fontId="33" fillId="0" borderId="14" xfId="59" applyFont="1" applyBorder="1" applyAlignment="1" applyProtection="1">
      <alignment horizontal="center" vertical="center"/>
      <protection hidden="1"/>
    </xf>
    <xf numFmtId="0" fontId="18" fillId="0" borderId="10" xfId="59" applyFont="1" applyBorder="1" applyAlignment="1" applyProtection="1">
      <alignment horizontal="center" vertical="center"/>
      <protection hidden="1"/>
    </xf>
    <xf numFmtId="0" fontId="18" fillId="0" borderId="0" xfId="59" applyFont="1" applyProtection="1">
      <alignment/>
      <protection hidden="1"/>
    </xf>
    <xf numFmtId="0" fontId="18" fillId="0" borderId="10" xfId="59" applyFont="1" applyBorder="1" applyAlignment="1" applyProtection="1">
      <alignment horizontal="center"/>
      <protection hidden="1"/>
    </xf>
    <xf numFmtId="0" fontId="18" fillId="0" borderId="0" xfId="59" applyFont="1" applyAlignment="1" applyProtection="1">
      <alignment horizontal="center"/>
      <protection hidden="1"/>
    </xf>
    <xf numFmtId="0" fontId="12" fillId="0" borderId="15" xfId="59" applyFont="1" applyBorder="1" applyAlignment="1" applyProtection="1">
      <alignment horizontal="center" vertical="center"/>
      <protection hidden="1" locked="0"/>
    </xf>
    <xf numFmtId="0" fontId="18" fillId="0" borderId="15" xfId="59" applyFont="1" applyBorder="1" applyAlignment="1" applyProtection="1">
      <alignment vertical="center"/>
      <protection hidden="1" locked="0"/>
    </xf>
    <xf numFmtId="0" fontId="12" fillId="0" borderId="16" xfId="59" applyFont="1" applyBorder="1" applyAlignment="1" applyProtection="1">
      <alignment horizontal="center" vertical="center"/>
      <protection hidden="1"/>
    </xf>
    <xf numFmtId="0" fontId="18" fillId="0" borderId="16" xfId="59" applyFont="1" applyBorder="1" applyAlignment="1" applyProtection="1">
      <alignment horizontal="center" vertical="center"/>
      <protection hidden="1"/>
    </xf>
    <xf numFmtId="0" fontId="18" fillId="0" borderId="17" xfId="59" applyFont="1" applyBorder="1" applyAlignment="1" applyProtection="1">
      <alignment vertical="center"/>
      <protection hidden="1"/>
    </xf>
    <xf numFmtId="0" fontId="18" fillId="0" borderId="18" xfId="59" applyFont="1" applyBorder="1" applyAlignment="1" applyProtection="1">
      <alignment vertical="center"/>
      <protection hidden="1"/>
    </xf>
    <xf numFmtId="0" fontId="18" fillId="0" borderId="19" xfId="59" applyFont="1" applyBorder="1" applyAlignment="1" applyProtection="1">
      <alignment vertical="center"/>
      <protection hidden="1"/>
    </xf>
    <xf numFmtId="0" fontId="36" fillId="0" borderId="20" xfId="59" applyFont="1" applyBorder="1" applyAlignment="1" applyProtection="1">
      <alignment vertical="center"/>
      <protection hidden="1"/>
    </xf>
    <xf numFmtId="0" fontId="37" fillId="0" borderId="0" xfId="59" applyFont="1" applyBorder="1" applyAlignment="1" applyProtection="1">
      <alignment vertical="center"/>
      <protection hidden="1"/>
    </xf>
    <xf numFmtId="14" fontId="32" fillId="0" borderId="11" xfId="60" applyNumberFormat="1" applyFont="1" applyFill="1" applyBorder="1" applyAlignment="1" applyProtection="1">
      <alignment horizontal="center" vertical="center"/>
      <protection hidden="1"/>
    </xf>
    <xf numFmtId="0" fontId="18" fillId="0" borderId="21" xfId="59" applyFont="1" applyBorder="1" applyAlignment="1" applyProtection="1">
      <alignment vertical="center"/>
      <protection hidden="1"/>
    </xf>
    <xf numFmtId="0" fontId="18" fillId="0" borderId="0" xfId="59" applyFont="1" applyBorder="1" applyAlignment="1" applyProtection="1">
      <alignment vertical="center"/>
      <protection hidden="1"/>
    </xf>
    <xf numFmtId="0" fontId="18" fillId="0" borderId="22" xfId="59" applyFont="1" applyBorder="1" applyAlignment="1" applyProtection="1">
      <alignment vertical="center"/>
      <protection hidden="1"/>
    </xf>
    <xf numFmtId="0" fontId="18" fillId="0" borderId="11" xfId="59" applyFont="1" applyBorder="1" applyAlignment="1" applyProtection="1">
      <alignment vertical="center"/>
      <protection hidden="1"/>
    </xf>
    <xf numFmtId="0" fontId="18" fillId="0" borderId="23" xfId="59" applyFont="1" applyBorder="1" applyAlignment="1" applyProtection="1">
      <alignment vertical="center"/>
      <protection hidden="1"/>
    </xf>
    <xf numFmtId="0" fontId="18" fillId="0" borderId="0" xfId="59" applyFont="1" applyAlignment="1" applyProtection="1">
      <alignment horizontal="right" vertical="center" textRotation="90"/>
      <protection hidden="1"/>
    </xf>
    <xf numFmtId="0" fontId="37" fillId="0" borderId="15" xfId="59" applyFont="1" applyBorder="1" applyAlignment="1" applyProtection="1">
      <alignment horizontal="center" vertical="center"/>
      <protection hidden="1" locked="0"/>
    </xf>
    <xf numFmtId="49" fontId="34" fillId="0" borderId="15" xfId="59" applyNumberFormat="1" applyFont="1" applyBorder="1" applyAlignment="1" applyProtection="1">
      <alignment horizontal="center" vertical="center"/>
      <protection hidden="1" locked="0"/>
    </xf>
    <xf numFmtId="0" fontId="18" fillId="0" borderId="24" xfId="59" applyFont="1" applyFill="1" applyBorder="1" applyProtection="1">
      <alignment/>
      <protection hidden="1"/>
    </xf>
    <xf numFmtId="0" fontId="12" fillId="0" borderId="24" xfId="59" applyFont="1" applyFill="1" applyBorder="1" applyProtection="1">
      <alignment/>
      <protection hidden="1"/>
    </xf>
    <xf numFmtId="0" fontId="18" fillId="0" borderId="16" xfId="59" applyFont="1" applyBorder="1" applyAlignment="1" applyProtection="1">
      <alignment vertical="center"/>
      <protection hidden="1"/>
    </xf>
    <xf numFmtId="0" fontId="12" fillId="0" borderId="16" xfId="59" applyFont="1" applyBorder="1" applyAlignment="1" applyProtection="1">
      <alignment vertical="center"/>
      <protection hidden="1"/>
    </xf>
    <xf numFmtId="0" fontId="18" fillId="0" borderId="20" xfId="59" applyFont="1" applyBorder="1" applyAlignment="1" applyProtection="1">
      <alignment vertical="center"/>
      <protection hidden="1"/>
    </xf>
    <xf numFmtId="0" fontId="37" fillId="0" borderId="20" xfId="59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21" xfId="0" applyFont="1" applyBorder="1" applyAlignment="1" applyProtection="1">
      <alignment vertical="center"/>
      <protection hidden="1"/>
    </xf>
    <xf numFmtId="188" fontId="12" fillId="0" borderId="16" xfId="59" applyNumberFormat="1" applyFont="1" applyBorder="1" applyAlignment="1" applyProtection="1">
      <alignment horizontal="center" vertical="center"/>
      <protection hidden="1"/>
    </xf>
    <xf numFmtId="0" fontId="18" fillId="34" borderId="0" xfId="59" applyFont="1" applyFill="1" applyAlignment="1" applyProtection="1">
      <alignment vertical="center"/>
      <protection hidden="1"/>
    </xf>
    <xf numFmtId="0" fontId="18" fillId="33" borderId="0" xfId="59" applyFont="1" applyFill="1" applyAlignment="1" applyProtection="1">
      <alignment vertical="center"/>
      <protection hidden="1"/>
    </xf>
    <xf numFmtId="0" fontId="37" fillId="0" borderId="0" xfId="59" applyFont="1" applyBorder="1" applyAlignment="1" applyProtection="1">
      <alignment horizontal="center" vertical="center"/>
      <protection hidden="1"/>
    </xf>
    <xf numFmtId="192" fontId="34" fillId="0" borderId="0" xfId="59" applyNumberFormat="1" applyFont="1" applyBorder="1" applyAlignment="1" applyProtection="1">
      <alignment horizontal="center" vertical="center"/>
      <protection hidden="1"/>
    </xf>
    <xf numFmtId="0" fontId="37" fillId="0" borderId="20" xfId="59" applyFont="1" applyBorder="1" applyAlignment="1" applyProtection="1">
      <alignment vertical="center"/>
      <protection hidden="1"/>
    </xf>
    <xf numFmtId="0" fontId="12" fillId="0" borderId="10" xfId="59" applyFont="1" applyBorder="1" applyAlignment="1" applyProtection="1">
      <alignment horizontal="center" vertical="center"/>
      <protection hidden="1"/>
    </xf>
    <xf numFmtId="0" fontId="37" fillId="0" borderId="22" xfId="59" applyFont="1" applyBorder="1" applyAlignment="1" applyProtection="1">
      <alignment vertical="center"/>
      <protection hidden="1"/>
    </xf>
    <xf numFmtId="0" fontId="18" fillId="0" borderId="22" xfId="59" applyFont="1" applyBorder="1" applyProtection="1">
      <alignment/>
      <protection hidden="1"/>
    </xf>
    <xf numFmtId="0" fontId="18" fillId="0" borderId="11" xfId="59" applyFont="1" applyBorder="1" applyProtection="1">
      <alignment/>
      <protection hidden="1"/>
    </xf>
    <xf numFmtId="0" fontId="18" fillId="0" borderId="23" xfId="59" applyFont="1" applyBorder="1" applyProtection="1">
      <alignment/>
      <protection hidden="1"/>
    </xf>
    <xf numFmtId="0" fontId="37" fillId="0" borderId="0" xfId="59" applyFont="1" applyBorder="1" applyProtection="1">
      <alignment/>
      <protection hidden="1"/>
    </xf>
    <xf numFmtId="0" fontId="18" fillId="0" borderId="0" xfId="59" applyFont="1" applyBorder="1" applyProtection="1">
      <alignment/>
      <protection hidden="1"/>
    </xf>
    <xf numFmtId="0" fontId="12" fillId="0" borderId="10" xfId="59" applyFont="1" applyBorder="1" applyAlignment="1" applyProtection="1">
      <alignment horizontal="center"/>
      <protection hidden="1"/>
    </xf>
    <xf numFmtId="0" fontId="36" fillId="0" borderId="0" xfId="59" applyFont="1" applyProtection="1">
      <alignment/>
      <protection hidden="1"/>
    </xf>
    <xf numFmtId="0" fontId="39" fillId="0" borderId="0" xfId="59" applyFont="1" applyProtection="1">
      <alignment/>
      <protection hidden="1"/>
    </xf>
    <xf numFmtId="0" fontId="36" fillId="0" borderId="0" xfId="59" applyFont="1" applyBorder="1" applyAlignment="1" applyProtection="1">
      <alignment horizontal="center" vertical="top"/>
      <protection hidden="1"/>
    </xf>
    <xf numFmtId="0" fontId="12" fillId="33" borderId="0" xfId="0" applyNumberFormat="1" applyFont="1" applyFill="1" applyBorder="1" applyAlignment="1" applyProtection="1">
      <alignment horizontal="left" vertical="center"/>
      <protection hidden="1"/>
    </xf>
    <xf numFmtId="0" fontId="34" fillId="0" borderId="0" xfId="59" applyFont="1" applyBorder="1" applyAlignment="1" applyProtection="1">
      <alignment vertical="center"/>
      <protection hidden="1"/>
    </xf>
    <xf numFmtId="0" fontId="33" fillId="0" borderId="0" xfId="59" applyFont="1" applyBorder="1" applyAlignment="1" applyProtection="1">
      <alignment vertical="center"/>
      <protection hidden="1"/>
    </xf>
    <xf numFmtId="181" fontId="33" fillId="0" borderId="0" xfId="59" applyNumberFormat="1" applyFont="1" applyBorder="1" applyAlignment="1" applyProtection="1">
      <alignment vertical="center"/>
      <protection hidden="1"/>
    </xf>
    <xf numFmtId="181" fontId="33" fillId="0" borderId="13" xfId="59" applyNumberFormat="1" applyFont="1" applyBorder="1" applyAlignment="1" applyProtection="1">
      <alignment vertical="center"/>
      <protection hidden="1"/>
    </xf>
    <xf numFmtId="14" fontId="20" fillId="0" borderId="0" xfId="60" applyNumberFormat="1" applyFont="1" applyFill="1" applyBorder="1" applyAlignment="1" applyProtection="1">
      <alignment horizontal="left" vertical="center"/>
      <protection hidden="1"/>
    </xf>
    <xf numFmtId="0" fontId="41" fillId="0" borderId="25" xfId="60" applyNumberFormat="1" applyFont="1" applyFill="1" applyBorder="1" applyAlignment="1" applyProtection="1">
      <alignment horizontal="center" vertical="center"/>
      <protection hidden="1"/>
    </xf>
    <xf numFmtId="14" fontId="45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35" borderId="15" xfId="36" applyFont="1" applyFill="1" applyBorder="1" applyAlignment="1" applyProtection="1">
      <alignment vertical="center"/>
      <protection locked="0"/>
    </xf>
    <xf numFmtId="0" fontId="4" fillId="33" borderId="10" xfId="56" applyFont="1" applyFill="1" applyBorder="1" applyAlignment="1" applyProtection="1">
      <alignment horizontal="center"/>
      <protection hidden="1"/>
    </xf>
    <xf numFmtId="0" fontId="4" fillId="33" borderId="11" xfId="56" applyFont="1" applyFill="1" applyBorder="1" applyAlignment="1" applyProtection="1">
      <alignment horizontal="center"/>
      <protection hidden="1"/>
    </xf>
    <xf numFmtId="0" fontId="46" fillId="36" borderId="0" xfId="58" applyFont="1" applyFill="1" applyAlignment="1" applyProtection="1">
      <alignment vertical="center"/>
      <protection hidden="1"/>
    </xf>
    <xf numFmtId="0" fontId="47" fillId="36" borderId="0" xfId="58" applyFont="1" applyFill="1" applyAlignment="1" applyProtection="1">
      <alignment vertical="center"/>
      <protection hidden="1"/>
    </xf>
    <xf numFmtId="0" fontId="48" fillId="36" borderId="0" xfId="58" applyFont="1" applyFill="1" applyAlignment="1" applyProtection="1">
      <alignment vertical="center"/>
      <protection hidden="1"/>
    </xf>
    <xf numFmtId="1" fontId="47" fillId="36" borderId="0" xfId="58" applyNumberFormat="1" applyFont="1" applyFill="1" applyAlignment="1" applyProtection="1">
      <alignment vertical="center"/>
      <protection hidden="1"/>
    </xf>
    <xf numFmtId="0" fontId="46" fillId="36" borderId="0" xfId="58" applyFont="1" applyFill="1" applyAlignment="1" applyProtection="1">
      <alignment horizontal="center" vertical="center"/>
      <protection hidden="1"/>
    </xf>
    <xf numFmtId="0" fontId="47" fillId="0" borderId="0" xfId="58" applyFont="1" applyAlignment="1" applyProtection="1">
      <alignment vertical="center"/>
      <protection hidden="1"/>
    </xf>
    <xf numFmtId="0" fontId="18" fillId="36" borderId="0" xfId="58" applyFont="1" applyFill="1" applyAlignment="1" applyProtection="1">
      <alignment vertical="center"/>
      <protection hidden="1"/>
    </xf>
    <xf numFmtId="0" fontId="49" fillId="36" borderId="0" xfId="58" applyFont="1" applyFill="1" applyAlignment="1" applyProtection="1">
      <alignment vertical="center"/>
      <protection hidden="1"/>
    </xf>
    <xf numFmtId="1" fontId="12" fillId="36" borderId="0" xfId="58" applyNumberFormat="1" applyFont="1" applyFill="1" applyAlignment="1" applyProtection="1">
      <alignment vertical="center"/>
      <protection hidden="1"/>
    </xf>
    <xf numFmtId="0" fontId="18" fillId="0" borderId="0" xfId="58" applyFont="1" applyAlignment="1" applyProtection="1">
      <alignment vertical="center"/>
      <protection hidden="1"/>
    </xf>
    <xf numFmtId="0" fontId="50" fillId="36" borderId="0" xfId="58" applyFont="1" applyFill="1" applyAlignment="1" applyProtection="1">
      <alignment vertical="center"/>
      <protection hidden="1"/>
    </xf>
    <xf numFmtId="0" fontId="23" fillId="36" borderId="0" xfId="58" applyFont="1" applyFill="1" applyAlignment="1" applyProtection="1">
      <alignment vertical="center"/>
      <protection hidden="1"/>
    </xf>
    <xf numFmtId="0" fontId="12" fillId="36" borderId="0" xfId="58" applyFont="1" applyFill="1" applyAlignment="1" applyProtection="1">
      <alignment vertical="center"/>
      <protection hidden="1"/>
    </xf>
    <xf numFmtId="0" fontId="33" fillId="36" borderId="0" xfId="58" applyFont="1" applyFill="1" applyAlignment="1" applyProtection="1">
      <alignment vertical="center"/>
      <protection hidden="1"/>
    </xf>
    <xf numFmtId="0" fontId="38" fillId="36" borderId="0" xfId="58" applyFont="1" applyFill="1" applyAlignment="1" applyProtection="1">
      <alignment vertical="center"/>
      <protection hidden="1"/>
    </xf>
    <xf numFmtId="0" fontId="51" fillId="36" borderId="0" xfId="58" applyFont="1" applyFill="1" applyAlignment="1" applyProtection="1">
      <alignment vertical="center"/>
      <protection hidden="1"/>
    </xf>
    <xf numFmtId="0" fontId="38" fillId="0" borderId="0" xfId="58" applyFont="1" applyAlignment="1" applyProtection="1">
      <alignment vertical="center"/>
      <protection hidden="1"/>
    </xf>
    <xf numFmtId="49" fontId="12" fillId="0" borderId="0" xfId="61" applyAlignment="1" applyProtection="1">
      <alignment vertical="center"/>
      <protection hidden="1"/>
    </xf>
    <xf numFmtId="0" fontId="18" fillId="36" borderId="0" xfId="58" applyFont="1" applyFill="1" applyAlignment="1" applyProtection="1">
      <alignment horizontal="center" vertical="center"/>
      <protection hidden="1"/>
    </xf>
    <xf numFmtId="0" fontId="52" fillId="36" borderId="0" xfId="58" applyFont="1" applyFill="1" applyAlignment="1" applyProtection="1">
      <alignment vertical="center"/>
      <protection hidden="1"/>
    </xf>
    <xf numFmtId="0" fontId="18" fillId="36" borderId="0" xfId="58" applyFont="1" applyFill="1" applyBorder="1" applyAlignment="1" applyProtection="1">
      <alignment vertical="center"/>
      <protection hidden="1"/>
    </xf>
    <xf numFmtId="0" fontId="18" fillId="36" borderId="17" xfId="58" applyFont="1" applyFill="1" applyBorder="1" applyAlignment="1" applyProtection="1">
      <alignment vertical="center"/>
      <protection hidden="1"/>
    </xf>
    <xf numFmtId="0" fontId="18" fillId="36" borderId="19" xfId="58" applyFont="1" applyFill="1" applyBorder="1" applyAlignment="1" applyProtection="1">
      <alignment vertical="center"/>
      <protection hidden="1"/>
    </xf>
    <xf numFmtId="0" fontId="18" fillId="36" borderId="22" xfId="58" applyFont="1" applyFill="1" applyBorder="1" applyAlignment="1" applyProtection="1">
      <alignment vertical="center"/>
      <protection hidden="1"/>
    </xf>
    <xf numFmtId="0" fontId="18" fillId="36" borderId="23" xfId="58" applyFont="1" applyFill="1" applyBorder="1" applyAlignment="1" applyProtection="1">
      <alignment vertical="center"/>
      <protection hidden="1"/>
    </xf>
    <xf numFmtId="0" fontId="18" fillId="36" borderId="11" xfId="58" applyFont="1" applyFill="1" applyBorder="1" applyAlignment="1" applyProtection="1">
      <alignment vertical="center"/>
      <protection hidden="1"/>
    </xf>
    <xf numFmtId="0" fontId="18" fillId="36" borderId="22" xfId="58" applyFont="1" applyFill="1" applyBorder="1" applyAlignment="1" applyProtection="1">
      <alignment horizontal="right" vertical="center"/>
      <protection hidden="1"/>
    </xf>
    <xf numFmtId="0" fontId="18" fillId="36" borderId="0" xfId="58" applyFont="1" applyFill="1" applyAlignment="1" applyProtection="1">
      <alignment horizontal="right" vertical="center"/>
      <protection hidden="1"/>
    </xf>
    <xf numFmtId="0" fontId="18" fillId="36" borderId="0" xfId="58" applyFont="1" applyFill="1" applyBorder="1" applyAlignment="1" applyProtection="1">
      <alignment horizontal="right" vertical="center"/>
      <protection hidden="1"/>
    </xf>
    <xf numFmtId="15" fontId="18" fillId="36" borderId="0" xfId="58" applyNumberFormat="1" applyFont="1" applyFill="1" applyBorder="1" applyAlignment="1" applyProtection="1">
      <alignment vertical="center"/>
      <protection hidden="1"/>
    </xf>
    <xf numFmtId="14" fontId="32" fillId="36" borderId="10" xfId="60" applyNumberFormat="1" applyFont="1" applyFill="1" applyBorder="1" applyAlignment="1" applyProtection="1">
      <alignment horizontal="center" vertical="center"/>
      <protection hidden="1"/>
    </xf>
    <xf numFmtId="0" fontId="53" fillId="36" borderId="0" xfId="59" applyFont="1" applyFill="1" applyAlignment="1" applyProtection="1">
      <alignment horizontal="left" vertical="center"/>
      <protection hidden="1"/>
    </xf>
    <xf numFmtId="49" fontId="27" fillId="0" borderId="0" xfId="62" applyFont="1" applyAlignment="1" applyProtection="1">
      <alignment vertical="center"/>
      <protection/>
    </xf>
    <xf numFmtId="49" fontId="12" fillId="37" borderId="0" xfId="62" applyFont="1" applyFill="1" applyAlignment="1" applyProtection="1">
      <alignment vertical="center"/>
      <protection/>
    </xf>
    <xf numFmtId="49" fontId="6" fillId="37" borderId="0" xfId="62" applyFont="1" applyFill="1" applyAlignment="1" applyProtection="1">
      <alignment horizontal="center" vertical="center"/>
      <protection/>
    </xf>
    <xf numFmtId="49" fontId="6" fillId="37" borderId="0" xfId="62" applyFont="1" applyFill="1" applyAlignment="1" applyProtection="1">
      <alignment vertical="center"/>
      <protection/>
    </xf>
    <xf numFmtId="49" fontId="6" fillId="37" borderId="0" xfId="62" applyFont="1" applyFill="1" applyAlignment="1" applyProtection="1">
      <alignment horizontal="left" vertical="center"/>
      <protection/>
    </xf>
    <xf numFmtId="49" fontId="12" fillId="0" borderId="0" xfId="62" applyAlignment="1" applyProtection="1">
      <alignment vertical="center"/>
      <protection/>
    </xf>
    <xf numFmtId="49" fontId="12" fillId="37" borderId="0" xfId="62" applyFill="1" applyAlignment="1" applyProtection="1">
      <alignment vertical="center"/>
      <protection/>
    </xf>
    <xf numFmtId="0" fontId="43" fillId="38" borderId="26" xfId="62" applyNumberFormat="1" applyFont="1" applyFill="1" applyBorder="1" applyAlignment="1" applyProtection="1">
      <alignment horizontal="center" vertical="center"/>
      <protection/>
    </xf>
    <xf numFmtId="204" fontId="15" fillId="35" borderId="25" xfId="62" applyNumberFormat="1" applyFont="1" applyFill="1" applyBorder="1" applyAlignment="1" applyProtection="1">
      <alignment vertical="center"/>
      <protection locked="0"/>
    </xf>
    <xf numFmtId="0" fontId="44" fillId="37" borderId="0" xfId="59" applyFont="1" applyFill="1" applyAlignment="1" applyProtection="1">
      <alignment vertical="center"/>
      <protection/>
    </xf>
    <xf numFmtId="49" fontId="12" fillId="33" borderId="25" xfId="62" applyFont="1" applyFill="1" applyBorder="1" applyAlignment="1" applyProtection="1">
      <alignment horizontal="center" vertical="center"/>
      <protection/>
    </xf>
    <xf numFmtId="1" fontId="4" fillId="35" borderId="25" xfId="62" applyNumberFormat="1" applyFont="1" applyFill="1" applyBorder="1" applyAlignment="1" applyProtection="1">
      <alignment horizontal="center" vertical="center"/>
      <protection locked="0"/>
    </xf>
    <xf numFmtId="49" fontId="42" fillId="33" borderId="27" xfId="62" applyFont="1" applyFill="1" applyBorder="1" applyAlignment="1" applyProtection="1">
      <alignment horizontal="center" vertical="center"/>
      <protection/>
    </xf>
    <xf numFmtId="49" fontId="12" fillId="33" borderId="28" xfId="62" applyFill="1" applyBorder="1" applyAlignment="1" applyProtection="1">
      <alignment vertical="center"/>
      <protection/>
    </xf>
    <xf numFmtId="49" fontId="12" fillId="37" borderId="0" xfId="62" applyFont="1" applyFill="1" applyAlignment="1" applyProtection="1">
      <alignment horizontal="center" vertical="center"/>
      <protection/>
    </xf>
    <xf numFmtId="0" fontId="19" fillId="37" borderId="0" xfId="59" applyFont="1" applyFill="1" applyAlignment="1" applyProtection="1">
      <alignment vertical="center"/>
      <protection/>
    </xf>
    <xf numFmtId="49" fontId="12" fillId="37" borderId="0" xfId="62" applyFont="1" applyFill="1" applyAlignment="1" applyProtection="1">
      <alignment horizontal="right" vertical="center"/>
      <protection/>
    </xf>
    <xf numFmtId="0" fontId="19" fillId="37" borderId="0" xfId="59" applyFont="1" applyFill="1" applyBorder="1" applyAlignment="1" applyProtection="1">
      <alignment vertical="center"/>
      <protection/>
    </xf>
    <xf numFmtId="14" fontId="1" fillId="37" borderId="0" xfId="36" applyNumberFormat="1" applyFill="1" applyBorder="1" applyAlignment="1" applyProtection="1">
      <alignment horizontal="left" vertical="center"/>
      <protection/>
    </xf>
    <xf numFmtId="49" fontId="10" fillId="0" borderId="0" xfId="62" applyFont="1" applyAlignment="1" applyProtection="1">
      <alignment vertical="center"/>
      <protection/>
    </xf>
    <xf numFmtId="0" fontId="29" fillId="38" borderId="29" xfId="62" applyNumberFormat="1" applyFont="1" applyFill="1" applyBorder="1" applyAlignment="1" applyProtection="1">
      <alignment horizontal="center" vertical="center"/>
      <protection/>
    </xf>
    <xf numFmtId="204" fontId="4" fillId="35" borderId="25" xfId="62" applyNumberFormat="1" applyFont="1" applyFill="1" applyBorder="1" applyAlignment="1" applyProtection="1">
      <alignment horizontal="center" vertical="center"/>
      <protection locked="0"/>
    </xf>
    <xf numFmtId="49" fontId="0" fillId="0" borderId="10" xfId="62" applyNumberFormat="1" applyFont="1" applyFill="1" applyBorder="1" applyAlignment="1" applyProtection="1">
      <alignment horizontal="center" vertical="center"/>
      <protection/>
    </xf>
    <xf numFmtId="49" fontId="12" fillId="37" borderId="0" xfId="62" applyFill="1" applyAlignment="1" applyProtection="1">
      <alignment horizontal="center" vertical="center"/>
      <protection/>
    </xf>
    <xf numFmtId="0" fontId="12" fillId="37" borderId="0" xfId="62" applyNumberFormat="1" applyFill="1" applyAlignment="1" applyProtection="1">
      <alignment vertical="center"/>
      <protection/>
    </xf>
    <xf numFmtId="0" fontId="29" fillId="35" borderId="25" xfId="62" applyNumberFormat="1" applyFont="1" applyFill="1" applyBorder="1" applyAlignment="1" applyProtection="1">
      <alignment horizontal="center" vertical="center"/>
      <protection locked="0"/>
    </xf>
    <xf numFmtId="49" fontId="0" fillId="0" borderId="30" xfId="62" applyNumberFormat="1" applyFont="1" applyFill="1" applyBorder="1" applyAlignment="1" applyProtection="1">
      <alignment horizontal="center" vertical="center"/>
      <protection/>
    </xf>
    <xf numFmtId="1" fontId="4" fillId="35" borderId="10" xfId="62" applyNumberFormat="1" applyFont="1" applyFill="1" applyBorder="1" applyAlignment="1" applyProtection="1">
      <alignment horizontal="center" vertical="center"/>
      <protection locked="0"/>
    </xf>
    <xf numFmtId="204" fontId="4" fillId="35" borderId="10" xfId="62" applyNumberFormat="1" applyFont="1" applyFill="1" applyBorder="1" applyAlignment="1" applyProtection="1">
      <alignment horizontal="center" vertical="center"/>
      <protection locked="0"/>
    </xf>
    <xf numFmtId="49" fontId="12" fillId="0" borderId="0" xfId="62" applyFill="1" applyAlignment="1" applyProtection="1">
      <alignment vertical="center"/>
      <protection/>
    </xf>
    <xf numFmtId="49" fontId="4" fillId="35" borderId="15" xfId="62" applyNumberFormat="1" applyFont="1" applyFill="1" applyBorder="1" applyAlignment="1" applyProtection="1">
      <alignment horizontal="center" vertical="center"/>
      <protection locked="0"/>
    </xf>
    <xf numFmtId="49" fontId="0" fillId="0" borderId="10" xfId="62" applyFont="1" applyFill="1" applyBorder="1" applyAlignment="1" applyProtection="1">
      <alignment horizontal="center" vertical="center"/>
      <protection/>
    </xf>
    <xf numFmtId="49" fontId="0" fillId="37" borderId="0" xfId="62" applyNumberFormat="1" applyFont="1" applyFill="1" applyBorder="1" applyAlignment="1" applyProtection="1">
      <alignment horizontal="center" vertical="center"/>
      <protection/>
    </xf>
    <xf numFmtId="49" fontId="4" fillId="35" borderId="10" xfId="62" applyNumberFormat="1" applyFont="1" applyFill="1" applyBorder="1" applyAlignment="1" applyProtection="1">
      <alignment horizontal="center" vertical="center"/>
      <protection locked="0"/>
    </xf>
    <xf numFmtId="49" fontId="4" fillId="35" borderId="10" xfId="62" applyFont="1" applyFill="1" applyBorder="1" applyAlignment="1" applyProtection="1">
      <alignment horizontal="center" vertical="center"/>
      <protection locked="0"/>
    </xf>
    <xf numFmtId="49" fontId="0" fillId="0" borderId="31" xfId="62" applyFont="1" applyFill="1" applyBorder="1" applyAlignment="1" applyProtection="1">
      <alignment horizontal="center" vertical="center"/>
      <protection/>
    </xf>
    <xf numFmtId="192" fontId="4" fillId="35" borderId="10" xfId="62" applyNumberFormat="1" applyFont="1" applyFill="1" applyBorder="1" applyAlignment="1" applyProtection="1">
      <alignment horizontal="center" vertical="center"/>
      <protection locked="0"/>
    </xf>
    <xf numFmtId="204" fontId="4" fillId="38" borderId="29" xfId="62" applyNumberFormat="1" applyFont="1" applyFill="1" applyBorder="1" applyAlignment="1" applyProtection="1">
      <alignment horizontal="center" vertical="center"/>
      <protection/>
    </xf>
    <xf numFmtId="181" fontId="4" fillId="35" borderId="32" xfId="62" applyNumberFormat="1" applyFont="1" applyFill="1" applyBorder="1" applyAlignment="1" applyProtection="1">
      <alignment horizontal="center" vertical="center"/>
      <protection locked="0"/>
    </xf>
    <xf numFmtId="204" fontId="4" fillId="38" borderId="33" xfId="62" applyNumberFormat="1" applyFont="1" applyFill="1" applyBorder="1" applyAlignment="1" applyProtection="1">
      <alignment horizontal="center" vertical="center"/>
      <protection/>
    </xf>
    <xf numFmtId="49" fontId="4" fillId="35" borderId="15" xfId="62" applyFont="1" applyFill="1" applyBorder="1" applyAlignment="1" applyProtection="1">
      <alignment horizontal="center" vertical="center"/>
      <protection locked="0"/>
    </xf>
    <xf numFmtId="49" fontId="30" fillId="0" borderId="10" xfId="62" applyNumberFormat="1" applyFont="1" applyFill="1" applyBorder="1" applyAlignment="1" applyProtection="1">
      <alignment horizontal="center" vertical="center"/>
      <protection/>
    </xf>
    <xf numFmtId="181" fontId="4" fillId="35" borderId="10" xfId="62" applyNumberFormat="1" applyFont="1" applyFill="1" applyBorder="1" applyAlignment="1" applyProtection="1">
      <alignment horizontal="center" vertical="center"/>
      <protection locked="0"/>
    </xf>
    <xf numFmtId="49" fontId="12" fillId="37" borderId="0" xfId="62" applyFill="1" applyAlignment="1" applyProtection="1">
      <alignment horizontal="left" vertical="center"/>
      <protection/>
    </xf>
    <xf numFmtId="49" fontId="10" fillId="37" borderId="0" xfId="62" applyFont="1" applyFill="1" applyAlignment="1" applyProtection="1">
      <alignment vertical="center"/>
      <protection/>
    </xf>
    <xf numFmtId="49" fontId="12" fillId="33" borderId="15" xfId="62" applyFont="1" applyFill="1" applyBorder="1" applyAlignment="1" applyProtection="1">
      <alignment horizontal="center" vertical="center"/>
      <protection/>
    </xf>
    <xf numFmtId="49" fontId="12" fillId="33" borderId="10" xfId="62" applyFont="1" applyFill="1" applyBorder="1" applyAlignment="1" applyProtection="1">
      <alignment horizontal="center" vertical="center"/>
      <protection/>
    </xf>
    <xf numFmtId="181" fontId="12" fillId="35" borderId="10" xfId="62" applyNumberFormat="1" applyFont="1" applyFill="1" applyBorder="1" applyAlignment="1" applyProtection="1">
      <alignment vertical="center"/>
      <protection locked="0"/>
    </xf>
    <xf numFmtId="49" fontId="12" fillId="35" borderId="10" xfId="62" applyNumberFormat="1" applyFont="1" applyFill="1" applyBorder="1" applyAlignment="1" applyProtection="1">
      <alignment horizontal="center" vertical="center"/>
      <protection locked="0"/>
    </xf>
    <xf numFmtId="192" fontId="4" fillId="35" borderId="15" xfId="62" applyNumberFormat="1" applyFont="1" applyFill="1" applyBorder="1" applyAlignment="1" applyProtection="1">
      <alignment horizontal="center" vertical="center"/>
      <protection locked="0"/>
    </xf>
    <xf numFmtId="49" fontId="12" fillId="35" borderId="10" xfId="62" applyNumberFormat="1" applyFont="1" applyFill="1" applyBorder="1" applyAlignment="1" applyProtection="1">
      <alignment vertical="center"/>
      <protection locked="0"/>
    </xf>
    <xf numFmtId="181" fontId="12" fillId="33" borderId="10" xfId="62" applyNumberFormat="1" applyFont="1" applyFill="1" applyBorder="1" applyAlignment="1" applyProtection="1">
      <alignment horizontal="center" vertical="center"/>
      <protection/>
    </xf>
    <xf numFmtId="181" fontId="12" fillId="35" borderId="10" xfId="62" applyNumberFormat="1" applyFont="1" applyFill="1" applyBorder="1" applyAlignment="1" applyProtection="1">
      <alignment horizontal="left" vertical="center"/>
      <protection locked="0"/>
    </xf>
    <xf numFmtId="49" fontId="40" fillId="37" borderId="0" xfId="62" applyFont="1" applyFill="1" applyAlignment="1" applyProtection="1">
      <alignment vertical="center"/>
      <protection/>
    </xf>
    <xf numFmtId="181" fontId="12" fillId="35" borderId="15" xfId="62" applyNumberFormat="1" applyFont="1" applyFill="1" applyBorder="1" applyAlignment="1" applyProtection="1">
      <alignment vertical="center"/>
      <protection locked="0"/>
    </xf>
    <xf numFmtId="49" fontId="12" fillId="35" borderId="15" xfId="62" applyNumberFormat="1" applyFont="1" applyFill="1" applyBorder="1" applyAlignment="1" applyProtection="1">
      <alignment vertical="center"/>
      <protection locked="0"/>
    </xf>
    <xf numFmtId="49" fontId="12" fillId="33" borderId="0" xfId="62" applyFill="1" applyAlignment="1" applyProtection="1">
      <alignment vertical="center"/>
      <protection/>
    </xf>
    <xf numFmtId="49" fontId="12" fillId="0" borderId="0" xfId="62" applyAlignment="1" applyProtection="1">
      <alignment horizontal="left" vertical="center"/>
      <protection/>
    </xf>
    <xf numFmtId="0" fontId="7" fillId="0" borderId="0" xfId="59" applyFont="1" applyProtection="1">
      <alignment/>
      <protection/>
    </xf>
    <xf numFmtId="0" fontId="0" fillId="0" borderId="0" xfId="59">
      <alignment/>
      <protection/>
    </xf>
    <xf numFmtId="0" fontId="0" fillId="0" borderId="0" xfId="59" applyProtection="1">
      <alignment/>
      <protection/>
    </xf>
    <xf numFmtId="49" fontId="55" fillId="0" borderId="10" xfId="62" applyNumberFormat="1" applyFont="1" applyFill="1" applyBorder="1" applyAlignment="1" applyProtection="1">
      <alignment horizontal="center" vertical="center"/>
      <protection/>
    </xf>
    <xf numFmtId="49" fontId="12" fillId="33" borderId="29" xfId="62" applyFont="1" applyFill="1" applyBorder="1" applyAlignment="1" applyProtection="1">
      <alignment vertical="center"/>
      <protection/>
    </xf>
    <xf numFmtId="49" fontId="12" fillId="33" borderId="26" xfId="62" applyFont="1" applyFill="1" applyBorder="1" applyAlignment="1" applyProtection="1">
      <alignment vertical="center"/>
      <protection/>
    </xf>
    <xf numFmtId="0" fontId="12" fillId="35" borderId="10" xfId="62" applyNumberFormat="1" applyFont="1" applyFill="1" applyBorder="1" applyAlignment="1" applyProtection="1">
      <alignment horizontal="center" vertical="center"/>
      <protection locked="0"/>
    </xf>
    <xf numFmtId="0" fontId="12" fillId="35" borderId="29" xfId="62" applyNumberFormat="1" applyFont="1" applyFill="1" applyBorder="1" applyAlignment="1" applyProtection="1">
      <alignment horizontal="center" vertical="center"/>
      <protection locked="0"/>
    </xf>
    <xf numFmtId="49" fontId="12" fillId="33" borderId="34" xfId="62" applyFill="1" applyBorder="1" applyAlignment="1" applyProtection="1">
      <alignment horizontal="left" vertical="center"/>
      <protection/>
    </xf>
    <xf numFmtId="1" fontId="13" fillId="35" borderId="10" xfId="62" applyNumberFormat="1" applyFont="1" applyFill="1" applyBorder="1" applyAlignment="1" applyProtection="1">
      <alignment horizontal="center" vertical="center"/>
      <protection locked="0"/>
    </xf>
    <xf numFmtId="0" fontId="30" fillId="0" borderId="0" xfId="59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" fontId="29" fillId="35" borderId="25" xfId="62" applyNumberFormat="1" applyFont="1" applyFill="1" applyBorder="1" applyAlignment="1" applyProtection="1">
      <alignment horizontal="center" vertical="center"/>
      <protection locked="0"/>
    </xf>
    <xf numFmtId="0" fontId="12" fillId="33" borderId="10" xfId="62" applyNumberFormat="1" applyFont="1" applyFill="1" applyBorder="1" applyAlignment="1" applyProtection="1">
      <alignment horizontal="center" vertical="center"/>
      <protection/>
    </xf>
    <xf numFmtId="1" fontId="58" fillId="37" borderId="0" xfId="62" applyNumberFormat="1" applyFont="1" applyFill="1" applyBorder="1" applyAlignment="1" applyProtection="1">
      <alignment horizontal="center" vertical="center"/>
      <protection hidden="1"/>
    </xf>
    <xf numFmtId="0" fontId="4" fillId="38" borderId="29" xfId="6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33" fillId="36" borderId="10" xfId="58" applyFont="1" applyFill="1" applyBorder="1" applyAlignment="1" applyProtection="1">
      <alignment horizontal="center" vertical="center"/>
      <protection locked="0"/>
    </xf>
    <xf numFmtId="0" fontId="4" fillId="33" borderId="10" xfId="56" applyFont="1" applyFill="1" applyBorder="1" applyAlignment="1" applyProtection="1">
      <alignment horizontal="center"/>
      <protection locked="0"/>
    </xf>
    <xf numFmtId="0" fontId="0" fillId="33" borderId="0" xfId="56" applyFill="1" applyBorder="1" applyProtection="1">
      <alignment/>
      <protection locked="0"/>
    </xf>
    <xf numFmtId="0" fontId="0" fillId="0" borderId="0" xfId="57" applyFill="1" applyProtection="1">
      <alignment vertical="center"/>
      <protection/>
    </xf>
    <xf numFmtId="0" fontId="0" fillId="0" borderId="0" xfId="57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hidden="1"/>
    </xf>
    <xf numFmtId="0" fontId="12" fillId="0" borderId="0" xfId="57" applyFont="1" applyFill="1" applyProtection="1">
      <alignment vertical="center"/>
      <protection/>
    </xf>
    <xf numFmtId="49" fontId="0" fillId="0" borderId="15" xfId="62" applyFont="1" applyFill="1" applyBorder="1" applyAlignment="1" applyProtection="1">
      <alignment horizontal="center" vertical="center"/>
      <protection/>
    </xf>
    <xf numFmtId="49" fontId="12" fillId="33" borderId="25" xfId="62" applyFont="1" applyFill="1" applyBorder="1" applyAlignment="1" applyProtection="1">
      <alignment horizontal="center" vertical="center"/>
      <protection hidden="1"/>
    </xf>
    <xf numFmtId="1" fontId="13" fillId="35" borderId="30" xfId="62" applyNumberFormat="1" applyFont="1" applyFill="1" applyBorder="1" applyAlignment="1" applyProtection="1">
      <alignment horizontal="center" vertical="center"/>
      <protection locked="0"/>
    </xf>
    <xf numFmtId="0" fontId="4" fillId="35" borderId="30" xfId="62" applyNumberFormat="1" applyFont="1" applyFill="1" applyBorder="1" applyAlignment="1" applyProtection="1">
      <alignment horizontal="center" vertical="center"/>
      <protection locked="0"/>
    </xf>
    <xf numFmtId="49" fontId="29" fillId="0" borderId="32" xfId="62" applyNumberFormat="1" applyFont="1" applyFill="1" applyBorder="1" applyAlignment="1" applyProtection="1">
      <alignment horizontal="center" vertical="center"/>
      <protection/>
    </xf>
    <xf numFmtId="1" fontId="56" fillId="39" borderId="35" xfId="62" applyNumberFormat="1" applyFont="1" applyFill="1" applyBorder="1" applyAlignment="1" applyProtection="1">
      <alignment horizontal="center" vertical="center"/>
      <protection hidden="1"/>
    </xf>
    <xf numFmtId="49" fontId="32" fillId="39" borderId="36" xfId="62" applyFont="1" applyFill="1" applyBorder="1" applyAlignment="1" applyProtection="1" quotePrefix="1">
      <alignment vertical="center"/>
      <protection hidden="1"/>
    </xf>
    <xf numFmtId="49" fontId="54" fillId="39" borderId="36" xfId="62" applyFont="1" applyFill="1" applyBorder="1" applyAlignment="1" applyProtection="1" quotePrefix="1">
      <alignment vertical="center"/>
      <protection hidden="1"/>
    </xf>
    <xf numFmtId="49" fontId="12" fillId="39" borderId="36" xfId="62" applyFont="1" applyFill="1" applyBorder="1" applyAlignment="1" applyProtection="1" quotePrefix="1">
      <alignment vertical="center"/>
      <protection hidden="1"/>
    </xf>
    <xf numFmtId="49" fontId="12" fillId="39" borderId="36" xfId="62" applyFill="1" applyBorder="1" applyAlignment="1" applyProtection="1">
      <alignment vertical="center"/>
      <protection hidden="1"/>
    </xf>
    <xf numFmtId="49" fontId="12" fillId="39" borderId="37" xfId="62" applyFill="1" applyBorder="1" applyAlignment="1" applyProtection="1">
      <alignment vertical="center"/>
      <protection hidden="1"/>
    </xf>
    <xf numFmtId="14" fontId="32" fillId="0" borderId="0" xfId="6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33" borderId="0" xfId="57" applyFont="1" applyFill="1" applyBorder="1" applyAlignment="1" applyProtection="1">
      <alignment horizontal="left" vertical="center"/>
      <protection/>
    </xf>
    <xf numFmtId="0" fontId="13" fillId="33" borderId="0" xfId="57" applyFont="1" applyFill="1" applyBorder="1" applyAlignment="1" applyProtection="1">
      <alignment horizontal="center" vertical="center"/>
      <protection/>
    </xf>
    <xf numFmtId="0" fontId="0" fillId="33" borderId="0" xfId="57" applyFill="1" applyProtection="1">
      <alignment vertical="center"/>
      <protection/>
    </xf>
    <xf numFmtId="204" fontId="13" fillId="35" borderId="10" xfId="62" applyNumberFormat="1" applyFont="1" applyFill="1" applyBorder="1" applyAlignment="1" applyProtection="1" quotePrefix="1">
      <alignment horizontal="center" vertical="center"/>
      <protection locked="0"/>
    </xf>
    <xf numFmtId="0" fontId="63" fillId="0" borderId="0" xfId="0" applyFont="1" applyAlignment="1">
      <alignment/>
    </xf>
    <xf numFmtId="0" fontId="4" fillId="33" borderId="0" xfId="55" applyFont="1" applyFill="1" applyBorder="1">
      <alignment/>
      <protection/>
    </xf>
    <xf numFmtId="0" fontId="64" fillId="0" borderId="0" xfId="0" applyFont="1" applyAlignment="1">
      <alignment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0" fontId="63" fillId="4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center"/>
    </xf>
    <xf numFmtId="49" fontId="63" fillId="0" borderId="0" xfId="0" applyNumberFormat="1" applyFont="1" applyAlignment="1">
      <alignment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3" fillId="0" borderId="15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38" xfId="0" applyFont="1" applyBorder="1" applyAlignment="1" quotePrefix="1">
      <alignment horizontal="center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63" fillId="0" borderId="41" xfId="0" applyFont="1" applyBorder="1" applyAlignment="1">
      <alignment/>
    </xf>
    <xf numFmtId="0" fontId="4" fillId="0" borderId="0" xfId="0" applyFont="1" applyAlignment="1">
      <alignment/>
    </xf>
    <xf numFmtId="0" fontId="68" fillId="0" borderId="0" xfId="0" applyFont="1" applyAlignment="1">
      <alignment horizontal="center"/>
    </xf>
    <xf numFmtId="0" fontId="89" fillId="0" borderId="0" xfId="0" applyFont="1" applyAlignment="1">
      <alignment/>
    </xf>
    <xf numFmtId="0" fontId="0" fillId="33" borderId="0" xfId="55" applyFill="1" applyBorder="1">
      <alignment/>
      <protection/>
    </xf>
    <xf numFmtId="0" fontId="0" fillId="33" borderId="0" xfId="55" applyFill="1">
      <alignment/>
      <protection/>
    </xf>
    <xf numFmtId="0" fontId="17" fillId="33" borderId="0" xfId="55" applyFont="1" applyFill="1" applyBorder="1">
      <alignment/>
      <protection/>
    </xf>
    <xf numFmtId="0" fontId="0" fillId="0" borderId="0" xfId="0" applyFont="1" applyAlignment="1" applyProtection="1">
      <alignment vertical="center"/>
      <protection hidden="1"/>
    </xf>
    <xf numFmtId="0" fontId="1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 quotePrefix="1">
      <alignment horizontal="center"/>
    </xf>
    <xf numFmtId="0" fontId="7" fillId="0" borderId="44" xfId="0" applyFont="1" applyBorder="1" applyAlignment="1">
      <alignment horizontal="center"/>
    </xf>
    <xf numFmtId="0" fontId="89" fillId="0" borderId="0" xfId="0" applyFont="1" applyAlignment="1">
      <alignment horizontal="left"/>
    </xf>
    <xf numFmtId="0" fontId="90" fillId="0" borderId="0" xfId="0" applyFont="1" applyAlignment="1">
      <alignment/>
    </xf>
    <xf numFmtId="0" fontId="90" fillId="0" borderId="0" xfId="0" applyFont="1" applyAlignment="1" quotePrefix="1">
      <alignment horizontal="left"/>
    </xf>
    <xf numFmtId="0" fontId="90" fillId="0" borderId="0" xfId="0" applyFont="1" applyAlignment="1">
      <alignment horizontal="left"/>
    </xf>
    <xf numFmtId="0" fontId="13" fillId="41" borderId="0" xfId="57" applyFont="1" applyFill="1" applyBorder="1" applyAlignment="1" applyProtection="1">
      <alignment horizontal="left" vertical="center"/>
      <protection/>
    </xf>
    <xf numFmtId="0" fontId="13" fillId="41" borderId="0" xfId="57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65" fillId="33" borderId="0" xfId="0" applyNumberFormat="1" applyFont="1" applyFill="1" applyAlignment="1" applyProtection="1">
      <alignment horizontal="center" vertical="center"/>
      <protection locked="0"/>
    </xf>
    <xf numFmtId="0" fontId="0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0" fillId="40" borderId="10" xfId="0" applyFont="1" applyFill="1" applyBorder="1" applyAlignment="1">
      <alignment horizontal="center"/>
    </xf>
    <xf numFmtId="0" fontId="7" fillId="40" borderId="0" xfId="0" applyFont="1" applyFill="1" applyAlignment="1">
      <alignment horizontal="center" vertical="center"/>
    </xf>
    <xf numFmtId="0" fontId="6" fillId="40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20" xfId="0" applyFont="1" applyBorder="1" applyAlignment="1" quotePrefix="1">
      <alignment horizontal="center"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62" fillId="36" borderId="0" xfId="0" applyNumberFormat="1" applyFont="1" applyFill="1" applyBorder="1" applyAlignment="1" applyProtection="1">
      <alignment horizontal="center"/>
      <protection hidden="1"/>
    </xf>
    <xf numFmtId="0" fontId="62" fillId="36" borderId="11" xfId="0" applyNumberFormat="1" applyFont="1" applyFill="1" applyBorder="1" applyAlignment="1" applyProtection="1">
      <alignment horizontal="center"/>
      <protection hidden="1"/>
    </xf>
    <xf numFmtId="0" fontId="18" fillId="42" borderId="0" xfId="58" applyFont="1" applyFill="1" applyAlignment="1" applyProtection="1">
      <alignment vertical="center"/>
      <protection hidden="1"/>
    </xf>
    <xf numFmtId="0" fontId="18" fillId="42" borderId="0" xfId="59" applyFont="1" applyFill="1" applyAlignment="1" applyProtection="1">
      <alignment vertical="center"/>
      <protection hidden="1"/>
    </xf>
    <xf numFmtId="0" fontId="43" fillId="43" borderId="0" xfId="0" applyFont="1" applyFill="1" applyAlignment="1" applyProtection="1">
      <alignment horizontal="center" vertical="center"/>
      <protection hidden="1"/>
    </xf>
    <xf numFmtId="0" fontId="43" fillId="38" borderId="0" xfId="0" applyFont="1" applyFill="1" applyAlignment="1" applyProtection="1">
      <alignment horizontal="center" vertical="center"/>
      <protection hidden="1"/>
    </xf>
    <xf numFmtId="0" fontId="43" fillId="36" borderId="0" xfId="0" applyFont="1" applyFill="1" applyAlignment="1" applyProtection="1">
      <alignment horizontal="center" vertical="center"/>
      <protection hidden="1"/>
    </xf>
    <xf numFmtId="0" fontId="57" fillId="44" borderId="0" xfId="0" applyFont="1" applyFill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57" fillId="45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3" fillId="46" borderId="0" xfId="0" applyFont="1" applyFill="1" applyAlignment="1" applyProtection="1">
      <alignment horizontal="center" vertical="center"/>
      <protection hidden="1"/>
    </xf>
    <xf numFmtId="0" fontId="57" fillId="47" borderId="0" xfId="0" applyFont="1" applyFill="1" applyAlignment="1" applyProtection="1">
      <alignment horizontal="center" vertical="center"/>
      <protection hidden="1"/>
    </xf>
    <xf numFmtId="0" fontId="57" fillId="48" borderId="0" xfId="0" applyFont="1" applyFill="1" applyAlignment="1" applyProtection="1">
      <alignment horizontal="center" vertical="center"/>
      <protection hidden="1"/>
    </xf>
    <xf numFmtId="0" fontId="13" fillId="35" borderId="0" xfId="0" applyFont="1" applyFill="1" applyAlignment="1" applyProtection="1">
      <alignment horizontal="center" vertical="center"/>
      <protection hidden="1"/>
    </xf>
    <xf numFmtId="0" fontId="13" fillId="49" borderId="0" xfId="0" applyFont="1" applyFill="1" applyAlignment="1" applyProtection="1">
      <alignment horizontal="center" vertical="center"/>
      <protection hidden="1"/>
    </xf>
    <xf numFmtId="1" fontId="29" fillId="0" borderId="29" xfId="62" applyNumberFormat="1" applyFont="1" applyFill="1" applyBorder="1" applyAlignment="1" applyProtection="1">
      <alignment horizontal="center" vertical="center"/>
      <protection/>
    </xf>
    <xf numFmtId="1" fontId="29" fillId="0" borderId="34" xfId="62" applyNumberFormat="1" applyFont="1" applyFill="1" applyBorder="1" applyAlignment="1" applyProtection="1">
      <alignment horizontal="center" vertical="center"/>
      <protection/>
    </xf>
    <xf numFmtId="49" fontId="0" fillId="0" borderId="10" xfId="62" applyNumberFormat="1" applyFont="1" applyFill="1" applyBorder="1" applyAlignment="1" applyProtection="1">
      <alignment horizontal="center" vertical="center"/>
      <protection/>
    </xf>
    <xf numFmtId="192" fontId="4" fillId="35" borderId="10" xfId="62" applyNumberFormat="1" applyFont="1" applyFill="1" applyBorder="1" applyAlignment="1" applyProtection="1">
      <alignment horizontal="center" vertical="center"/>
      <protection locked="0"/>
    </xf>
    <xf numFmtId="49" fontId="4" fillId="35" borderId="10" xfId="62" applyNumberFormat="1" applyFont="1" applyFill="1" applyBorder="1" applyAlignment="1" applyProtection="1">
      <alignment horizontal="center" vertical="center"/>
      <protection locked="0"/>
    </xf>
    <xf numFmtId="0" fontId="4" fillId="35" borderId="10" xfId="62" applyNumberFormat="1" applyFont="1" applyFill="1" applyBorder="1" applyAlignment="1" applyProtection="1">
      <alignment horizontal="center" vertical="center"/>
      <protection locked="0"/>
    </xf>
    <xf numFmtId="49" fontId="12" fillId="35" borderId="30" xfId="62" applyNumberFormat="1" applyFont="1" applyFill="1" applyBorder="1" applyAlignment="1" applyProtection="1">
      <alignment horizontal="center" vertical="center"/>
      <protection locked="0"/>
    </xf>
    <xf numFmtId="49" fontId="12" fillId="35" borderId="15" xfId="62" applyNumberFormat="1" applyFont="1" applyFill="1" applyBorder="1" applyAlignment="1" applyProtection="1">
      <alignment horizontal="center" vertical="center"/>
      <protection locked="0"/>
    </xf>
    <xf numFmtId="49" fontId="29" fillId="0" borderId="29" xfId="62" applyNumberFormat="1" applyFont="1" applyFill="1" applyBorder="1" applyAlignment="1" applyProtection="1">
      <alignment horizontal="center" vertical="center"/>
      <protection/>
    </xf>
    <xf numFmtId="49" fontId="29" fillId="0" borderId="26" xfId="62" applyNumberFormat="1" applyFont="1" applyFill="1" applyBorder="1" applyAlignment="1" applyProtection="1">
      <alignment horizontal="center" vertical="center"/>
      <protection/>
    </xf>
    <xf numFmtId="49" fontId="29" fillId="0" borderId="34" xfId="62" applyNumberFormat="1" applyFont="1" applyFill="1" applyBorder="1" applyAlignment="1" applyProtection="1">
      <alignment horizontal="center" vertical="center"/>
      <protection/>
    </xf>
    <xf numFmtId="49" fontId="12" fillId="33" borderId="29" xfId="62" applyFont="1" applyFill="1" applyBorder="1" applyAlignment="1" applyProtection="1">
      <alignment horizontal="center" vertical="center"/>
      <protection/>
    </xf>
    <xf numFmtId="49" fontId="12" fillId="33" borderId="26" xfId="62" applyFont="1" applyFill="1" applyBorder="1" applyAlignment="1" applyProtection="1">
      <alignment horizontal="center" vertical="center"/>
      <protection/>
    </xf>
    <xf numFmtId="49" fontId="12" fillId="33" borderId="34" xfId="62" applyFont="1" applyFill="1" applyBorder="1" applyAlignment="1" applyProtection="1">
      <alignment horizontal="center" vertical="center"/>
      <protection/>
    </xf>
    <xf numFmtId="49" fontId="12" fillId="33" borderId="35" xfId="62" applyFont="1" applyFill="1" applyBorder="1" applyAlignment="1" applyProtection="1">
      <alignment horizontal="center" vertical="center"/>
      <protection/>
    </xf>
    <xf numFmtId="49" fontId="12" fillId="33" borderId="36" xfId="62" applyFont="1" applyFill="1" applyBorder="1" applyAlignment="1" applyProtection="1">
      <alignment horizontal="center" vertical="center"/>
      <protection/>
    </xf>
    <xf numFmtId="49" fontId="12" fillId="33" borderId="37" xfId="62" applyFont="1" applyFill="1" applyBorder="1" applyAlignment="1" applyProtection="1">
      <alignment horizontal="center" vertical="center"/>
      <protection/>
    </xf>
    <xf numFmtId="181" fontId="12" fillId="35" borderId="22" xfId="62" applyNumberFormat="1" applyFont="1" applyFill="1" applyBorder="1" applyAlignment="1" applyProtection="1">
      <alignment horizontal="center" vertical="center"/>
      <protection locked="0"/>
    </xf>
    <xf numFmtId="181" fontId="12" fillId="35" borderId="23" xfId="62" applyNumberFormat="1" applyFont="1" applyFill="1" applyBorder="1" applyAlignment="1" applyProtection="1">
      <alignment horizontal="center" vertical="center"/>
      <protection locked="0"/>
    </xf>
    <xf numFmtId="49" fontId="33" fillId="37" borderId="20" xfId="62" applyFont="1" applyFill="1" applyBorder="1" applyAlignment="1" applyProtection="1">
      <alignment horizontal="left" vertical="center"/>
      <protection/>
    </xf>
    <xf numFmtId="49" fontId="33" fillId="37" borderId="0" xfId="62" applyFont="1" applyFill="1" applyBorder="1" applyAlignment="1" applyProtection="1">
      <alignment horizontal="left" vertical="center"/>
      <protection/>
    </xf>
    <xf numFmtId="49" fontId="12" fillId="37" borderId="27" xfId="62" applyFont="1" applyFill="1" applyBorder="1" applyAlignment="1" applyProtection="1">
      <alignment horizontal="center" vertical="center"/>
      <protection/>
    </xf>
    <xf numFmtId="49" fontId="12" fillId="37" borderId="0" xfId="62" applyFont="1" applyFill="1" applyAlignment="1" applyProtection="1">
      <alignment horizontal="center" vertical="center"/>
      <protection/>
    </xf>
    <xf numFmtId="49" fontId="0" fillId="0" borderId="29" xfId="62" applyNumberFormat="1" applyFont="1" applyFill="1" applyBorder="1" applyAlignment="1" applyProtection="1">
      <alignment horizontal="center" vertical="center"/>
      <protection/>
    </xf>
    <xf numFmtId="49" fontId="0" fillId="0" borderId="34" xfId="62" applyNumberFormat="1" applyFont="1" applyFill="1" applyBorder="1" applyAlignment="1" applyProtection="1">
      <alignment horizontal="center" vertical="center"/>
      <protection/>
    </xf>
    <xf numFmtId="1" fontId="4" fillId="35" borderId="48" xfId="62" applyNumberFormat="1" applyFont="1" applyFill="1" applyBorder="1" applyAlignment="1" applyProtection="1">
      <alignment horizontal="center" vertical="center"/>
      <protection locked="0"/>
    </xf>
    <xf numFmtId="1" fontId="4" fillId="35" borderId="32" xfId="62" applyNumberFormat="1" applyFont="1" applyFill="1" applyBorder="1" applyAlignment="1" applyProtection="1">
      <alignment horizontal="center" vertical="center"/>
      <protection locked="0"/>
    </xf>
    <xf numFmtId="49" fontId="0" fillId="0" borderId="29" xfId="62" applyFont="1" applyFill="1" applyBorder="1" applyAlignment="1" applyProtection="1">
      <alignment horizontal="center" vertical="center"/>
      <protection/>
    </xf>
    <xf numFmtId="49" fontId="0" fillId="0" borderId="34" xfId="62" applyFont="1" applyFill="1" applyBorder="1" applyAlignment="1" applyProtection="1">
      <alignment horizontal="center" vertical="center"/>
      <protection/>
    </xf>
    <xf numFmtId="14" fontId="33" fillId="35" borderId="10" xfId="62" applyNumberFormat="1" applyFont="1" applyFill="1" applyBorder="1" applyAlignment="1" applyProtection="1">
      <alignment horizontal="center" vertical="center"/>
      <protection locked="0"/>
    </xf>
    <xf numFmtId="49" fontId="4" fillId="35" borderId="29" xfId="62" applyNumberFormat="1" applyFont="1" applyFill="1" applyBorder="1" applyAlignment="1" applyProtection="1">
      <alignment horizontal="center" vertical="center"/>
      <protection locked="0"/>
    </xf>
    <xf numFmtId="49" fontId="4" fillId="35" borderId="34" xfId="62" applyNumberFormat="1" applyFont="1" applyFill="1" applyBorder="1" applyAlignment="1" applyProtection="1">
      <alignment horizontal="center" vertical="center"/>
      <protection locked="0"/>
    </xf>
    <xf numFmtId="0" fontId="43" fillId="38" borderId="17" xfId="62" applyNumberFormat="1" applyFont="1" applyFill="1" applyBorder="1" applyAlignment="1" applyProtection="1">
      <alignment horizontal="center" vertical="center"/>
      <protection/>
    </xf>
    <xf numFmtId="0" fontId="43" fillId="38" borderId="22" xfId="62" applyNumberFormat="1" applyFont="1" applyFill="1" applyBorder="1" applyAlignment="1" applyProtection="1">
      <alignment horizontal="center" vertical="center"/>
      <protection/>
    </xf>
    <xf numFmtId="204" fontId="15" fillId="35" borderId="48" xfId="62" applyNumberFormat="1" applyFont="1" applyFill="1" applyBorder="1" applyAlignment="1" applyProtection="1">
      <alignment horizontal="center" vertical="center"/>
      <protection locked="0"/>
    </xf>
    <xf numFmtId="204" fontId="15" fillId="35" borderId="32" xfId="62" applyNumberFormat="1" applyFont="1" applyFill="1" applyBorder="1" applyAlignment="1" applyProtection="1">
      <alignment horizontal="center" vertical="center"/>
      <protection locked="0"/>
    </xf>
    <xf numFmtId="49" fontId="42" fillId="33" borderId="27" xfId="62" applyFont="1" applyFill="1" applyBorder="1" applyAlignment="1" applyProtection="1">
      <alignment horizontal="center" vertical="center"/>
      <protection/>
    </xf>
    <xf numFmtId="49" fontId="42" fillId="33" borderId="0" xfId="62" applyFont="1" applyFill="1" applyBorder="1" applyAlignment="1" applyProtection="1">
      <alignment horizontal="center" vertical="center"/>
      <protection/>
    </xf>
    <xf numFmtId="49" fontId="42" fillId="33" borderId="49" xfId="62" applyFont="1" applyFill="1" applyBorder="1" applyAlignment="1" applyProtection="1">
      <alignment horizontal="center" vertical="center"/>
      <protection/>
    </xf>
    <xf numFmtId="49" fontId="42" fillId="33" borderId="50" xfId="62" applyFont="1" applyFill="1" applyBorder="1" applyAlignment="1" applyProtection="1">
      <alignment horizontal="center" vertical="center"/>
      <protection/>
    </xf>
    <xf numFmtId="49" fontId="0" fillId="0" borderId="15" xfId="62" applyNumberFormat="1" applyFont="1" applyFill="1" applyBorder="1" applyAlignment="1" applyProtection="1">
      <alignment horizontal="center" vertical="center"/>
      <protection/>
    </xf>
    <xf numFmtId="49" fontId="33" fillId="35" borderId="10" xfId="62" applyNumberFormat="1" applyFont="1" applyFill="1" applyBorder="1" applyAlignment="1" applyProtection="1">
      <alignment horizontal="center" vertical="center"/>
      <protection locked="0"/>
    </xf>
    <xf numFmtId="49" fontId="12" fillId="38" borderId="29" xfId="62" applyFont="1" applyFill="1" applyBorder="1" applyAlignment="1" applyProtection="1">
      <alignment horizontal="center" vertical="center"/>
      <protection/>
    </xf>
    <xf numFmtId="49" fontId="12" fillId="38" borderId="26" xfId="62" applyFont="1" applyFill="1" applyBorder="1" applyAlignment="1" applyProtection="1">
      <alignment horizontal="center" vertical="center"/>
      <protection/>
    </xf>
    <xf numFmtId="49" fontId="12" fillId="38" borderId="34" xfId="62" applyFont="1" applyFill="1" applyBorder="1" applyAlignment="1" applyProtection="1">
      <alignment horizontal="center" vertical="center"/>
      <protection/>
    </xf>
    <xf numFmtId="49" fontId="12" fillId="33" borderId="30" xfId="62" applyFont="1" applyFill="1" applyBorder="1" applyAlignment="1" applyProtection="1">
      <alignment horizontal="center" vertical="center"/>
      <protection/>
    </xf>
    <xf numFmtId="49" fontId="12" fillId="33" borderId="15" xfId="62" applyFont="1" applyFill="1" applyBorder="1" applyAlignment="1" applyProtection="1">
      <alignment horizontal="center" vertical="center"/>
      <protection/>
    </xf>
    <xf numFmtId="181" fontId="12" fillId="33" borderId="30" xfId="62" applyNumberFormat="1" applyFont="1" applyFill="1" applyBorder="1" applyAlignment="1" applyProtection="1">
      <alignment horizontal="center" vertical="center"/>
      <protection/>
    </xf>
    <xf numFmtId="181" fontId="12" fillId="33" borderId="15" xfId="62" applyNumberFormat="1" applyFont="1" applyFill="1" applyBorder="1" applyAlignment="1" applyProtection="1">
      <alignment horizontal="center" vertical="center"/>
      <protection/>
    </xf>
    <xf numFmtId="49" fontId="26" fillId="50" borderId="35" xfId="62" applyFont="1" applyFill="1" applyBorder="1" applyAlignment="1" applyProtection="1">
      <alignment horizontal="center" vertical="center"/>
      <protection/>
    </xf>
    <xf numFmtId="49" fontId="26" fillId="50" borderId="36" xfId="62" applyFont="1" applyFill="1" applyBorder="1" applyAlignment="1" applyProtection="1">
      <alignment horizontal="center" vertical="center"/>
      <protection/>
    </xf>
    <xf numFmtId="49" fontId="26" fillId="50" borderId="37" xfId="62" applyFont="1" applyFill="1" applyBorder="1" applyAlignment="1" applyProtection="1">
      <alignment horizontal="center" vertical="center"/>
      <protection/>
    </xf>
    <xf numFmtId="49" fontId="28" fillId="50" borderId="35" xfId="62" applyFont="1" applyFill="1" applyBorder="1" applyAlignment="1" applyProtection="1">
      <alignment horizontal="center" vertical="center"/>
      <protection/>
    </xf>
    <xf numFmtId="49" fontId="28" fillId="50" borderId="36" xfId="62" applyFont="1" applyFill="1" applyBorder="1" applyAlignment="1" applyProtection="1">
      <alignment horizontal="center" vertical="center"/>
      <protection/>
    </xf>
    <xf numFmtId="49" fontId="28" fillId="50" borderId="37" xfId="62" applyFont="1" applyFill="1" applyBorder="1" applyAlignment="1" applyProtection="1">
      <alignment horizontal="center" vertical="center"/>
      <protection/>
    </xf>
    <xf numFmtId="49" fontId="0" fillId="0" borderId="51" xfId="62" applyNumberFormat="1" applyFont="1" applyFill="1" applyBorder="1" applyAlignment="1" applyProtection="1">
      <alignment horizontal="center" vertical="center"/>
      <protection/>
    </xf>
    <xf numFmtId="49" fontId="0" fillId="0" borderId="52" xfId="62" applyNumberFormat="1" applyFont="1" applyFill="1" applyBorder="1" applyAlignment="1" applyProtection="1">
      <alignment horizontal="center" vertical="center"/>
      <protection/>
    </xf>
    <xf numFmtId="49" fontId="13" fillId="35" borderId="51" xfId="62" applyNumberFormat="1" applyFont="1" applyFill="1" applyBorder="1" applyAlignment="1" applyProtection="1">
      <alignment horizontal="center" vertical="center"/>
      <protection locked="0"/>
    </xf>
    <xf numFmtId="49" fontId="13" fillId="35" borderId="52" xfId="62" applyNumberFormat="1" applyFont="1" applyFill="1" applyBorder="1" applyAlignment="1" applyProtection="1">
      <alignment horizontal="center" vertical="center"/>
      <protection locked="0"/>
    </xf>
    <xf numFmtId="49" fontId="13" fillId="35" borderId="49" xfId="62" applyNumberFormat="1" applyFont="1" applyFill="1" applyBorder="1" applyAlignment="1" applyProtection="1">
      <alignment horizontal="center" vertical="center"/>
      <protection locked="0"/>
    </xf>
    <xf numFmtId="49" fontId="13" fillId="35" borderId="53" xfId="62" applyNumberFormat="1" applyFont="1" applyFill="1" applyBorder="1" applyAlignment="1" applyProtection="1">
      <alignment horizontal="center" vertical="center"/>
      <protection locked="0"/>
    </xf>
    <xf numFmtId="0" fontId="43" fillId="35" borderId="29" xfId="62" applyNumberFormat="1" applyFont="1" applyFill="1" applyBorder="1" applyAlignment="1" applyProtection="1">
      <alignment horizontal="center" vertical="center"/>
      <protection locked="0"/>
    </xf>
    <xf numFmtId="0" fontId="43" fillId="35" borderId="34" xfId="62" applyNumberFormat="1" applyFont="1" applyFill="1" applyBorder="1" applyAlignment="1" applyProtection="1">
      <alignment horizontal="center" vertical="center"/>
      <protection locked="0"/>
    </xf>
    <xf numFmtId="49" fontId="42" fillId="33" borderId="51" xfId="62" applyFont="1" applyFill="1" applyBorder="1" applyAlignment="1" applyProtection="1">
      <alignment horizontal="center" vertical="center"/>
      <protection/>
    </xf>
    <xf numFmtId="49" fontId="42" fillId="33" borderId="52" xfId="62" applyFont="1" applyFill="1" applyBorder="1" applyAlignment="1" applyProtection="1">
      <alignment horizontal="center" vertical="center"/>
      <protection/>
    </xf>
    <xf numFmtId="49" fontId="12" fillId="33" borderId="51" xfId="62" applyFont="1" applyFill="1" applyBorder="1" applyAlignment="1" applyProtection="1">
      <alignment horizontal="center" vertical="center"/>
      <protection/>
    </xf>
    <xf numFmtId="49" fontId="12" fillId="33" borderId="52" xfId="62" applyFont="1" applyFill="1" applyBorder="1" applyAlignment="1" applyProtection="1">
      <alignment horizontal="center" vertical="center"/>
      <protection/>
    </xf>
    <xf numFmtId="49" fontId="12" fillId="33" borderId="49" xfId="62" applyFont="1" applyFill="1" applyBorder="1" applyAlignment="1" applyProtection="1">
      <alignment horizontal="center" vertical="center"/>
      <protection/>
    </xf>
    <xf numFmtId="49" fontId="12" fillId="33" borderId="53" xfId="62" applyFont="1" applyFill="1" applyBorder="1" applyAlignment="1" applyProtection="1">
      <alignment horizontal="center" vertical="center"/>
      <protection/>
    </xf>
    <xf numFmtId="49" fontId="0" fillId="0" borderId="15" xfId="62" applyFont="1" applyFill="1" applyBorder="1" applyAlignment="1" applyProtection="1">
      <alignment horizontal="center" vertical="center"/>
      <protection/>
    </xf>
    <xf numFmtId="49" fontId="0" fillId="0" borderId="17" xfId="62" applyFont="1" applyFill="1" applyBorder="1" applyAlignment="1" applyProtection="1">
      <alignment horizontal="center" vertical="center"/>
      <protection/>
    </xf>
    <xf numFmtId="49" fontId="0" fillId="0" borderId="18" xfId="62" applyFont="1" applyFill="1" applyBorder="1" applyAlignment="1" applyProtection="1">
      <alignment horizontal="center" vertical="center"/>
      <protection/>
    </xf>
    <xf numFmtId="49" fontId="29" fillId="35" borderId="10" xfId="62" applyFont="1" applyFill="1" applyBorder="1" applyAlignment="1" applyProtection="1">
      <alignment horizontal="center" vertical="center"/>
      <protection locked="0"/>
    </xf>
    <xf numFmtId="49" fontId="12" fillId="39" borderId="35" xfId="62" applyFont="1" applyFill="1" applyBorder="1" applyAlignment="1" applyProtection="1">
      <alignment horizontal="center" vertical="center"/>
      <protection/>
    </xf>
    <xf numFmtId="49" fontId="12" fillId="39" borderId="36" xfId="62" applyFont="1" applyFill="1" applyBorder="1" applyAlignment="1" applyProtection="1">
      <alignment horizontal="center" vertical="center"/>
      <protection/>
    </xf>
    <xf numFmtId="49" fontId="12" fillId="39" borderId="37" xfId="62" applyFont="1" applyFill="1" applyBorder="1" applyAlignment="1" applyProtection="1">
      <alignment horizontal="center" vertical="center"/>
      <protection/>
    </xf>
    <xf numFmtId="192" fontId="4" fillId="35" borderId="54" xfId="62" applyNumberFormat="1" applyFont="1" applyFill="1" applyBorder="1" applyAlignment="1" applyProtection="1">
      <alignment horizontal="center" vertical="center"/>
      <protection locked="0"/>
    </xf>
    <xf numFmtId="192" fontId="4" fillId="35" borderId="55" xfId="62" applyNumberFormat="1" applyFont="1" applyFill="1" applyBorder="1" applyAlignment="1" applyProtection="1">
      <alignment horizontal="center" vertical="center"/>
      <protection locked="0"/>
    </xf>
    <xf numFmtId="49" fontId="12" fillId="33" borderId="54" xfId="62" applyFont="1" applyFill="1" applyBorder="1" applyAlignment="1" applyProtection="1">
      <alignment horizontal="center" vertical="center"/>
      <protection/>
    </xf>
    <xf numFmtId="49" fontId="12" fillId="33" borderId="56" xfId="6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3" fillId="0" borderId="41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7" xfId="0" applyFont="1" applyBorder="1" applyAlignment="1" quotePrefix="1">
      <alignment horizontal="center"/>
    </xf>
    <xf numFmtId="0" fontId="7" fillId="0" borderId="58" xfId="0" applyFont="1" applyBorder="1" applyAlignment="1" quotePrefix="1">
      <alignment horizontal="center"/>
    </xf>
    <xf numFmtId="0" fontId="7" fillId="0" borderId="59" xfId="0" applyFont="1" applyBorder="1" applyAlignment="1" quotePrefix="1">
      <alignment horizont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 quotePrefix="1">
      <alignment horizontal="center"/>
    </xf>
    <xf numFmtId="0" fontId="7" fillId="0" borderId="40" xfId="0" applyFont="1" applyBorder="1" applyAlignment="1" quotePrefix="1">
      <alignment horizontal="center"/>
    </xf>
    <xf numFmtId="0" fontId="7" fillId="0" borderId="42" xfId="0" applyFont="1" applyBorder="1" applyAlignment="1" quotePrefix="1">
      <alignment horizontal="center"/>
    </xf>
    <xf numFmtId="0" fontId="7" fillId="0" borderId="4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8" fillId="0" borderId="4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90" fillId="0" borderId="0" xfId="0" applyFont="1" applyAlignment="1">
      <alignment/>
    </xf>
    <xf numFmtId="0" fontId="90" fillId="0" borderId="0" xfId="0" applyFont="1" applyAlignment="1" quotePrefix="1">
      <alignment horizontal="left"/>
    </xf>
    <xf numFmtId="0" fontId="90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2" fillId="0" borderId="12" xfId="60" applyNumberFormat="1" applyFont="1" applyFill="1" applyBorder="1" applyAlignment="1" applyProtection="1">
      <alignment horizontal="center" vertical="center"/>
      <protection hidden="1"/>
    </xf>
    <xf numFmtId="0" fontId="19" fillId="0" borderId="0" xfId="59" applyFont="1" applyAlignment="1" applyProtection="1">
      <alignment horizontal="center" vertical="center"/>
      <protection hidden="1"/>
    </xf>
    <xf numFmtId="0" fontId="32" fillId="0" borderId="11" xfId="59" applyFont="1" applyBorder="1" applyAlignment="1" applyProtection="1">
      <alignment horizontal="center" vertical="center"/>
      <protection hidden="1"/>
    </xf>
    <xf numFmtId="1" fontId="35" fillId="0" borderId="0" xfId="59" applyNumberFormat="1" applyFont="1" applyBorder="1" applyAlignment="1" applyProtection="1">
      <alignment horizontal="center" vertical="center"/>
      <protection hidden="1"/>
    </xf>
    <xf numFmtId="1" fontId="35" fillId="0" borderId="11" xfId="59" applyNumberFormat="1" applyFont="1" applyBorder="1" applyAlignment="1" applyProtection="1">
      <alignment horizontal="center" vertical="center"/>
      <protection hidden="1"/>
    </xf>
    <xf numFmtId="0" fontId="19" fillId="0" borderId="20" xfId="59" applyFont="1" applyFill="1" applyBorder="1" applyAlignment="1" applyProtection="1">
      <alignment horizontal="center" vertical="center"/>
      <protection hidden="1"/>
    </xf>
    <xf numFmtId="0" fontId="19" fillId="0" borderId="0" xfId="59" applyFont="1" applyFill="1" applyAlignment="1" applyProtection="1">
      <alignment horizontal="center" vertical="center"/>
      <protection hidden="1"/>
    </xf>
    <xf numFmtId="0" fontId="19" fillId="0" borderId="21" xfId="59" applyFont="1" applyFill="1" applyBorder="1" applyAlignment="1" applyProtection="1">
      <alignment horizontal="center" vertical="center"/>
      <protection hidden="1"/>
    </xf>
    <xf numFmtId="14" fontId="32" fillId="0" borderId="12" xfId="60" applyNumberFormat="1" applyFont="1" applyFill="1" applyBorder="1" applyAlignment="1" applyProtection="1">
      <alignment horizontal="center" vertical="center"/>
      <protection hidden="1"/>
    </xf>
    <xf numFmtId="14" fontId="32" fillId="0" borderId="60" xfId="60" applyNumberFormat="1" applyFont="1" applyFill="1" applyBorder="1" applyAlignment="1" applyProtection="1">
      <alignment horizontal="center" vertical="center"/>
      <protection hidden="1"/>
    </xf>
    <xf numFmtId="0" fontId="20" fillId="0" borderId="12" xfId="59" applyFont="1" applyBorder="1" applyAlignment="1" applyProtection="1">
      <alignment horizontal="left" vertical="center"/>
      <protection locked="0"/>
    </xf>
    <xf numFmtId="204" fontId="32" fillId="0" borderId="11" xfId="60" applyNumberFormat="1" applyFont="1" applyFill="1" applyBorder="1" applyAlignment="1" applyProtection="1">
      <alignment horizontal="center" vertical="center"/>
      <protection hidden="1"/>
    </xf>
    <xf numFmtId="14" fontId="32" fillId="0" borderId="11" xfId="60" applyNumberFormat="1" applyFont="1" applyFill="1" applyBorder="1" applyAlignment="1" applyProtection="1">
      <alignment horizontal="center" vertical="center"/>
      <protection hidden="1"/>
    </xf>
    <xf numFmtId="0" fontId="19" fillId="0" borderId="0" xfId="59" applyFont="1" applyFill="1" applyBorder="1" applyAlignment="1" applyProtection="1">
      <alignment horizontal="center" vertical="center"/>
      <protection hidden="1"/>
    </xf>
    <xf numFmtId="0" fontId="19" fillId="0" borderId="0" xfId="59" applyFont="1" applyFill="1" applyAlignment="1" applyProtection="1">
      <alignment horizontal="left" vertical="center"/>
      <protection hidden="1"/>
    </xf>
    <xf numFmtId="0" fontId="32" fillId="0" borderId="11" xfId="60" applyNumberFormat="1" applyFont="1" applyFill="1" applyBorder="1" applyAlignment="1" applyProtection="1">
      <alignment horizontal="center" vertical="center"/>
      <protection hidden="1"/>
    </xf>
    <xf numFmtId="181" fontId="32" fillId="0" borderId="11" xfId="60" applyNumberFormat="1" applyFont="1" applyFill="1" applyBorder="1" applyAlignment="1" applyProtection="1">
      <alignment horizontal="center" vertical="center"/>
      <protection hidden="1"/>
    </xf>
    <xf numFmtId="0" fontId="19" fillId="0" borderId="18" xfId="59" applyFont="1" applyBorder="1" applyAlignment="1" applyProtection="1">
      <alignment horizontal="center" vertical="center"/>
      <protection hidden="1"/>
    </xf>
    <xf numFmtId="0" fontId="19" fillId="0" borderId="60" xfId="59" applyFont="1" applyBorder="1" applyAlignment="1" applyProtection="1">
      <alignment horizontal="left" vertical="center"/>
      <protection locked="0"/>
    </xf>
    <xf numFmtId="181" fontId="32" fillId="0" borderId="60" xfId="60" applyNumberFormat="1" applyFont="1" applyFill="1" applyBorder="1" applyAlignment="1" applyProtection="1">
      <alignment horizontal="center" vertical="center"/>
      <protection hidden="1"/>
    </xf>
    <xf numFmtId="1" fontId="32" fillId="0" borderId="12" xfId="60" applyNumberFormat="1" applyFont="1" applyFill="1" applyBorder="1" applyAlignment="1" applyProtection="1">
      <alignment horizontal="center" vertical="center"/>
      <protection hidden="1"/>
    </xf>
    <xf numFmtId="0" fontId="20" fillId="0" borderId="60" xfId="59" applyFont="1" applyBorder="1" applyAlignment="1" applyProtection="1">
      <alignment horizontal="left" vertical="center"/>
      <protection locked="0"/>
    </xf>
    <xf numFmtId="0" fontId="32" fillId="0" borderId="0" xfId="59" applyFont="1" applyAlignment="1" applyProtection="1">
      <alignment horizontal="center" vertical="center"/>
      <protection hidden="1"/>
    </xf>
    <xf numFmtId="0" fontId="32" fillId="0" borderId="0" xfId="59" applyFont="1" applyAlignment="1" applyProtection="1">
      <alignment horizontal="left" vertical="center"/>
      <protection hidden="1"/>
    </xf>
    <xf numFmtId="0" fontId="20" fillId="0" borderId="12" xfId="59" applyFont="1" applyBorder="1" applyAlignment="1" applyProtection="1" quotePrefix="1">
      <alignment horizontal="left" vertical="center"/>
      <protection locked="0"/>
    </xf>
    <xf numFmtId="0" fontId="20" fillId="0" borderId="60" xfId="59" applyFont="1" applyBorder="1" applyAlignment="1" applyProtection="1" quotePrefix="1">
      <alignment horizontal="left" vertical="center"/>
      <protection locked="0"/>
    </xf>
    <xf numFmtId="192" fontId="32" fillId="0" borderId="12" xfId="60" applyNumberFormat="1" applyFont="1" applyFill="1" applyBorder="1" applyAlignment="1" applyProtection="1">
      <alignment horizontal="center" vertical="center"/>
      <protection hidden="1"/>
    </xf>
    <xf numFmtId="207" fontId="32" fillId="0" borderId="12" xfId="60" applyNumberFormat="1" applyFont="1" applyFill="1" applyBorder="1" applyAlignment="1" applyProtection="1">
      <alignment horizontal="center" vertical="center"/>
      <protection hidden="1"/>
    </xf>
    <xf numFmtId="0" fontId="19" fillId="0" borderId="12" xfId="59" applyFont="1" applyBorder="1" applyAlignment="1" applyProtection="1">
      <alignment horizontal="left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horizontal="center" vertical="center"/>
      <protection hidden="1"/>
    </xf>
    <xf numFmtId="0" fontId="37" fillId="0" borderId="17" xfId="59" applyFont="1" applyBorder="1" applyAlignment="1" applyProtection="1">
      <alignment horizontal="center" vertical="center"/>
      <protection hidden="1"/>
    </xf>
    <xf numFmtId="0" fontId="37" fillId="0" borderId="18" xfId="59" applyFont="1" applyBorder="1" applyAlignment="1" applyProtection="1">
      <alignment horizontal="center" vertical="center"/>
      <protection hidden="1"/>
    </xf>
    <xf numFmtId="0" fontId="37" fillId="0" borderId="19" xfId="59" applyFont="1" applyBorder="1" applyAlignment="1" applyProtection="1">
      <alignment horizontal="center" vertical="center"/>
      <protection hidden="1"/>
    </xf>
    <xf numFmtId="0" fontId="37" fillId="0" borderId="22" xfId="59" applyFont="1" applyBorder="1" applyAlignment="1" applyProtection="1">
      <alignment horizontal="center" vertical="center"/>
      <protection hidden="1"/>
    </xf>
    <xf numFmtId="0" fontId="37" fillId="0" borderId="11" xfId="59" applyFont="1" applyBorder="1" applyAlignment="1" applyProtection="1">
      <alignment horizontal="center" vertical="center"/>
      <protection hidden="1"/>
    </xf>
    <xf numFmtId="0" fontId="37" fillId="0" borderId="23" xfId="59" applyFont="1" applyBorder="1" applyAlignment="1" applyProtection="1">
      <alignment horizontal="center" vertical="center"/>
      <protection hidden="1"/>
    </xf>
    <xf numFmtId="181" fontId="32" fillId="0" borderId="17" xfId="60" applyNumberFormat="1" applyFont="1" applyFill="1" applyBorder="1" applyAlignment="1" applyProtection="1">
      <alignment horizontal="left" vertical="center"/>
      <protection hidden="1"/>
    </xf>
    <xf numFmtId="181" fontId="32" fillId="0" borderId="18" xfId="60" applyNumberFormat="1" applyFont="1" applyFill="1" applyBorder="1" applyAlignment="1" applyProtection="1">
      <alignment horizontal="left" vertical="center"/>
      <protection hidden="1"/>
    </xf>
    <xf numFmtId="181" fontId="32" fillId="0" borderId="19" xfId="60" applyNumberFormat="1" applyFont="1" applyFill="1" applyBorder="1" applyAlignment="1" applyProtection="1">
      <alignment horizontal="left" vertical="center"/>
      <protection hidden="1"/>
    </xf>
    <xf numFmtId="181" fontId="32" fillId="0" borderId="22" xfId="60" applyNumberFormat="1" applyFont="1" applyFill="1" applyBorder="1" applyAlignment="1" applyProtection="1">
      <alignment horizontal="left" vertical="center"/>
      <protection hidden="1"/>
    </xf>
    <xf numFmtId="181" fontId="32" fillId="0" borderId="11" xfId="60" applyNumberFormat="1" applyFont="1" applyFill="1" applyBorder="1" applyAlignment="1" applyProtection="1">
      <alignment horizontal="left" vertical="center"/>
      <protection hidden="1"/>
    </xf>
    <xf numFmtId="181" fontId="32" fillId="0" borderId="23" xfId="60" applyNumberFormat="1" applyFont="1" applyFill="1" applyBorder="1" applyAlignment="1" applyProtection="1">
      <alignment horizontal="left" vertical="center"/>
      <protection hidden="1"/>
    </xf>
    <xf numFmtId="0" fontId="18" fillId="0" borderId="29" xfId="59" applyFont="1" applyBorder="1" applyAlignment="1" applyProtection="1">
      <alignment horizontal="center" vertical="center"/>
      <protection hidden="1"/>
    </xf>
    <xf numFmtId="0" fontId="18" fillId="0" borderId="26" xfId="59" applyFont="1" applyBorder="1" applyAlignment="1" applyProtection="1">
      <alignment horizontal="center" vertical="center"/>
      <protection hidden="1"/>
    </xf>
    <xf numFmtId="0" fontId="18" fillId="0" borderId="34" xfId="59" applyFont="1" applyBorder="1" applyAlignment="1" applyProtection="1">
      <alignment horizontal="center" vertical="center"/>
      <protection hidden="1"/>
    </xf>
    <xf numFmtId="0" fontId="33" fillId="0" borderId="17" xfId="59" applyFont="1" applyBorder="1" applyAlignment="1" applyProtection="1">
      <alignment horizontal="center" vertical="center"/>
      <protection hidden="1"/>
    </xf>
    <xf numFmtId="0" fontId="33" fillId="0" borderId="18" xfId="59" applyFont="1" applyBorder="1" applyAlignment="1" applyProtection="1">
      <alignment horizontal="center" vertical="center"/>
      <protection hidden="1"/>
    </xf>
    <xf numFmtId="0" fontId="33" fillId="0" borderId="19" xfId="59" applyFont="1" applyBorder="1" applyAlignment="1" applyProtection="1">
      <alignment horizontal="center" vertical="center"/>
      <protection hidden="1"/>
    </xf>
    <xf numFmtId="0" fontId="33" fillId="0" borderId="22" xfId="59" applyFont="1" applyBorder="1" applyAlignment="1" applyProtection="1">
      <alignment horizontal="center" vertical="center"/>
      <protection hidden="1"/>
    </xf>
    <xf numFmtId="0" fontId="33" fillId="0" borderId="11" xfId="59" applyFont="1" applyBorder="1" applyAlignment="1" applyProtection="1">
      <alignment horizontal="center" vertical="center"/>
      <protection hidden="1"/>
    </xf>
    <xf numFmtId="0" fontId="33" fillId="0" borderId="23" xfId="59" applyFont="1" applyBorder="1" applyAlignment="1" applyProtection="1">
      <alignment horizontal="center" vertical="center"/>
      <protection hidden="1"/>
    </xf>
    <xf numFmtId="0" fontId="12" fillId="0" borderId="30" xfId="59" applyFont="1" applyBorder="1" applyAlignment="1" applyProtection="1">
      <alignment horizontal="center" vertical="center"/>
      <protection locked="0"/>
    </xf>
    <xf numFmtId="0" fontId="12" fillId="0" borderId="15" xfId="59" applyFont="1" applyBorder="1" applyAlignment="1" applyProtection="1">
      <alignment horizontal="center" vertical="center"/>
      <protection locked="0"/>
    </xf>
    <xf numFmtId="181" fontId="18" fillId="0" borderId="17" xfId="59" applyNumberFormat="1" applyFont="1" applyBorder="1" applyAlignment="1" applyProtection="1">
      <alignment horizontal="center" vertical="center"/>
      <protection hidden="1"/>
    </xf>
    <xf numFmtId="181" fontId="18" fillId="0" borderId="18" xfId="59" applyNumberFormat="1" applyFont="1" applyBorder="1" applyAlignment="1" applyProtection="1">
      <alignment horizontal="center" vertical="center"/>
      <protection hidden="1"/>
    </xf>
    <xf numFmtId="181" fontId="18" fillId="0" borderId="19" xfId="59" applyNumberFormat="1" applyFont="1" applyBorder="1" applyAlignment="1" applyProtection="1">
      <alignment horizontal="center" vertical="center"/>
      <protection hidden="1"/>
    </xf>
    <xf numFmtId="181" fontId="18" fillId="0" borderId="22" xfId="59" applyNumberFormat="1" applyFont="1" applyBorder="1" applyAlignment="1" applyProtection="1">
      <alignment horizontal="center" vertical="center"/>
      <protection hidden="1"/>
    </xf>
    <xf numFmtId="181" fontId="18" fillId="0" borderId="11" xfId="59" applyNumberFormat="1" applyFont="1" applyBorder="1" applyAlignment="1" applyProtection="1">
      <alignment horizontal="center" vertical="center"/>
      <protection hidden="1"/>
    </xf>
    <xf numFmtId="181" fontId="18" fillId="0" borderId="23" xfId="59" applyNumberFormat="1" applyFont="1" applyBorder="1" applyAlignment="1" applyProtection="1">
      <alignment horizontal="center" vertical="center"/>
      <protection hidden="1"/>
    </xf>
    <xf numFmtId="0" fontId="18" fillId="0" borderId="30" xfId="59" applyFont="1" applyBorder="1" applyAlignment="1" applyProtection="1">
      <alignment horizontal="center" vertical="center" wrapText="1"/>
      <protection locked="0"/>
    </xf>
    <xf numFmtId="0" fontId="18" fillId="0" borderId="15" xfId="59" applyFont="1" applyBorder="1" applyAlignment="1" applyProtection="1">
      <alignment vertical="center"/>
      <protection locked="0"/>
    </xf>
    <xf numFmtId="49" fontId="20" fillId="0" borderId="13" xfId="60" applyNumberFormat="1" applyFont="1" applyFill="1" applyBorder="1" applyAlignment="1" applyProtection="1">
      <alignment horizontal="center" vertical="center"/>
      <protection hidden="1"/>
    </xf>
    <xf numFmtId="0" fontId="20" fillId="0" borderId="13" xfId="60" applyNumberFormat="1" applyFont="1" applyFill="1" applyBorder="1" applyAlignment="1" applyProtection="1">
      <alignment horizontal="center" vertical="center"/>
      <protection hidden="1"/>
    </xf>
    <xf numFmtId="0" fontId="18" fillId="0" borderId="17" xfId="59" applyFont="1" applyBorder="1" applyAlignment="1" applyProtection="1">
      <alignment horizontal="center" vertical="center"/>
      <protection hidden="1"/>
    </xf>
    <xf numFmtId="0" fontId="18" fillId="0" borderId="18" xfId="59" applyFont="1" applyBorder="1" applyAlignment="1" applyProtection="1">
      <alignment horizontal="center" vertical="center"/>
      <protection hidden="1"/>
    </xf>
    <xf numFmtId="0" fontId="18" fillId="0" borderId="19" xfId="59" applyFont="1" applyBorder="1" applyAlignment="1" applyProtection="1">
      <alignment horizontal="center" vertical="center"/>
      <protection hidden="1"/>
    </xf>
    <xf numFmtId="0" fontId="18" fillId="0" borderId="20" xfId="59" applyFont="1" applyBorder="1" applyAlignment="1" applyProtection="1">
      <alignment horizontal="center" vertical="center"/>
      <protection hidden="1"/>
    </xf>
    <xf numFmtId="0" fontId="18" fillId="0" borderId="0" xfId="59" applyFont="1" applyBorder="1" applyAlignment="1" applyProtection="1">
      <alignment horizontal="center" vertical="center"/>
      <protection hidden="1"/>
    </xf>
    <xf numFmtId="0" fontId="18" fillId="0" borderId="21" xfId="59" applyFont="1" applyBorder="1" applyAlignment="1" applyProtection="1">
      <alignment horizontal="center" vertical="center"/>
      <protection hidden="1"/>
    </xf>
    <xf numFmtId="0" fontId="18" fillId="0" borderId="22" xfId="59" applyFont="1" applyBorder="1" applyAlignment="1" applyProtection="1">
      <alignment horizontal="center" vertical="center"/>
      <protection hidden="1"/>
    </xf>
    <xf numFmtId="0" fontId="18" fillId="0" borderId="11" xfId="59" applyFont="1" applyBorder="1" applyAlignment="1" applyProtection="1">
      <alignment horizontal="center" vertical="center"/>
      <protection hidden="1"/>
    </xf>
    <xf numFmtId="0" fontId="18" fillId="0" borderId="23" xfId="59" applyFont="1" applyBorder="1" applyAlignment="1" applyProtection="1">
      <alignment horizontal="center" vertical="center"/>
      <protection hidden="1"/>
    </xf>
    <xf numFmtId="0" fontId="38" fillId="0" borderId="30" xfId="59" applyFont="1" applyBorder="1" applyAlignment="1" applyProtection="1">
      <alignment horizontal="center" vertical="center" textRotation="90" wrapText="1"/>
      <protection hidden="1"/>
    </xf>
    <xf numFmtId="0" fontId="38" fillId="0" borderId="15" xfId="59" applyFont="1" applyBorder="1" applyAlignment="1" applyProtection="1">
      <alignment horizontal="center" vertical="center" textRotation="90" wrapText="1"/>
      <protection hidden="1"/>
    </xf>
    <xf numFmtId="0" fontId="12" fillId="33" borderId="17" xfId="0" applyNumberFormat="1" applyFont="1" applyFill="1" applyBorder="1" applyAlignment="1" applyProtection="1">
      <alignment horizontal="left" vertical="center"/>
      <protection hidden="1"/>
    </xf>
    <xf numFmtId="0" fontId="12" fillId="33" borderId="18" xfId="0" applyNumberFormat="1" applyFont="1" applyFill="1" applyBorder="1" applyAlignment="1" applyProtection="1">
      <alignment horizontal="left" vertical="center"/>
      <protection hidden="1"/>
    </xf>
    <xf numFmtId="0" fontId="12" fillId="33" borderId="19" xfId="0" applyNumberFormat="1" applyFont="1" applyFill="1" applyBorder="1" applyAlignment="1" applyProtection="1">
      <alignment horizontal="left" vertical="center"/>
      <protection hidden="1"/>
    </xf>
    <xf numFmtId="0" fontId="12" fillId="33" borderId="22" xfId="0" applyNumberFormat="1" applyFont="1" applyFill="1" applyBorder="1" applyAlignment="1" applyProtection="1">
      <alignment horizontal="left" vertical="center"/>
      <protection hidden="1"/>
    </xf>
    <xf numFmtId="0" fontId="12" fillId="33" borderId="11" xfId="0" applyNumberFormat="1" applyFont="1" applyFill="1" applyBorder="1" applyAlignment="1" applyProtection="1">
      <alignment horizontal="left" vertical="center"/>
      <protection hidden="1"/>
    </xf>
    <xf numFmtId="0" fontId="12" fillId="33" borderId="23" xfId="0" applyNumberFormat="1" applyFont="1" applyFill="1" applyBorder="1" applyAlignment="1" applyProtection="1">
      <alignment horizontal="left" vertical="center"/>
      <protection hidden="1"/>
    </xf>
    <xf numFmtId="0" fontId="12" fillId="0" borderId="16" xfId="59" applyFont="1" applyBorder="1" applyAlignment="1" applyProtection="1">
      <alignment horizontal="center" vertical="center"/>
      <protection locked="0"/>
    </xf>
    <xf numFmtId="181" fontId="33" fillId="0" borderId="13" xfId="59" applyNumberFormat="1" applyFont="1" applyBorder="1" applyAlignment="1" applyProtection="1">
      <alignment horizontal="left" vertical="center"/>
      <protection hidden="1"/>
    </xf>
    <xf numFmtId="181" fontId="33" fillId="0" borderId="14" xfId="59" applyNumberFormat="1" applyFont="1" applyBorder="1" applyAlignment="1" applyProtection="1">
      <alignment horizontal="left" vertical="center"/>
      <protection hidden="1"/>
    </xf>
    <xf numFmtId="192" fontId="34" fillId="0" borderId="29" xfId="59" applyNumberFormat="1" applyFont="1" applyBorder="1" applyAlignment="1" applyProtection="1">
      <alignment horizontal="center" vertical="center"/>
      <protection hidden="1"/>
    </xf>
    <xf numFmtId="192" fontId="34" fillId="0" borderId="26" xfId="59" applyNumberFormat="1" applyFont="1" applyBorder="1" applyAlignment="1" applyProtection="1">
      <alignment horizontal="center" vertical="center"/>
      <protection hidden="1"/>
    </xf>
    <xf numFmtId="192" fontId="34" fillId="0" borderId="34" xfId="59" applyNumberFormat="1" applyFont="1" applyBorder="1" applyAlignment="1" applyProtection="1">
      <alignment horizontal="center" vertical="center"/>
      <protection hidden="1"/>
    </xf>
    <xf numFmtId="0" fontId="12" fillId="0" borderId="16" xfId="59" applyFont="1" applyBorder="1" applyAlignment="1" applyProtection="1">
      <alignment horizontal="center" vertical="center"/>
      <protection hidden="1"/>
    </xf>
    <xf numFmtId="0" fontId="12" fillId="0" borderId="15" xfId="59" applyFont="1" applyBorder="1" applyAlignment="1" applyProtection="1">
      <alignment horizontal="center" vertical="center"/>
      <protection hidden="1"/>
    </xf>
    <xf numFmtId="0" fontId="12" fillId="0" borderId="30" xfId="59" applyFont="1" applyBorder="1" applyAlignment="1" applyProtection="1">
      <alignment horizontal="center" vertical="center" wrapText="1"/>
      <protection hidden="1"/>
    </xf>
    <xf numFmtId="0" fontId="12" fillId="0" borderId="15" xfId="59" applyFont="1" applyBorder="1" applyAlignment="1" applyProtection="1">
      <alignment vertical="center"/>
      <protection hidden="1"/>
    </xf>
    <xf numFmtId="0" fontId="12" fillId="33" borderId="57" xfId="0" applyNumberFormat="1" applyFont="1" applyFill="1" applyBorder="1" applyAlignment="1" applyProtection="1">
      <alignment horizontal="left" vertical="center"/>
      <protection hidden="1"/>
    </xf>
    <xf numFmtId="0" fontId="12" fillId="33" borderId="58" xfId="0" applyNumberFormat="1" applyFont="1" applyFill="1" applyBorder="1" applyAlignment="1" applyProtection="1">
      <alignment horizontal="left" vertical="center"/>
      <protection hidden="1"/>
    </xf>
    <xf numFmtId="0" fontId="12" fillId="33" borderId="59" xfId="0" applyNumberFormat="1" applyFont="1" applyFill="1" applyBorder="1" applyAlignment="1" applyProtection="1">
      <alignment horizontal="left" vertical="center"/>
      <protection hidden="1"/>
    </xf>
    <xf numFmtId="0" fontId="12" fillId="33" borderId="46" xfId="0" applyNumberFormat="1" applyFont="1" applyFill="1" applyBorder="1" applyAlignment="1" applyProtection="1">
      <alignment horizontal="left" vertical="center"/>
      <protection hidden="1"/>
    </xf>
    <xf numFmtId="0" fontId="12" fillId="33" borderId="47" xfId="0" applyNumberFormat="1" applyFont="1" applyFill="1" applyBorder="1" applyAlignment="1" applyProtection="1">
      <alignment horizontal="left" vertical="center"/>
      <protection hidden="1"/>
    </xf>
    <xf numFmtId="0" fontId="12" fillId="33" borderId="44" xfId="0" applyNumberFormat="1" applyFont="1" applyFill="1" applyBorder="1" applyAlignment="1" applyProtection="1">
      <alignment horizontal="left" vertical="center"/>
      <protection hidden="1"/>
    </xf>
    <xf numFmtId="0" fontId="18" fillId="0" borderId="21" xfId="59" applyFont="1" applyBorder="1" applyAlignment="1" applyProtection="1">
      <alignment horizontal="left" vertical="center" textRotation="90"/>
      <protection hidden="1"/>
    </xf>
    <xf numFmtId="49" fontId="33" fillId="0" borderId="46" xfId="59" applyNumberFormat="1" applyFont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33" fillId="0" borderId="46" xfId="59" applyFont="1" applyBorder="1" applyAlignment="1" applyProtection="1">
      <alignment horizontal="left" vertical="center"/>
      <protection hidden="1"/>
    </xf>
    <xf numFmtId="0" fontId="31" fillId="0" borderId="0" xfId="59" applyFont="1" applyAlignment="1" applyProtection="1">
      <alignment horizontal="center" vertical="center"/>
      <protection hidden="1"/>
    </xf>
    <xf numFmtId="0" fontId="31" fillId="0" borderId="11" xfId="59" applyFont="1" applyBorder="1" applyAlignment="1" applyProtection="1">
      <alignment horizontal="center" vertical="center"/>
      <protection hidden="1"/>
    </xf>
    <xf numFmtId="49" fontId="33" fillId="0" borderId="57" xfId="59" applyNumberFormat="1" applyFont="1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31" fillId="0" borderId="0" xfId="59" applyFont="1" applyBorder="1" applyAlignment="1" applyProtection="1">
      <alignment horizontal="center" vertical="center"/>
      <protection hidden="1"/>
    </xf>
    <xf numFmtId="0" fontId="38" fillId="0" borderId="0" xfId="59" applyFont="1" applyBorder="1" applyAlignment="1" applyProtection="1">
      <alignment horizontal="center" vertical="top"/>
      <protection hidden="1"/>
    </xf>
    <xf numFmtId="0" fontId="18" fillId="0" borderId="61" xfId="59" applyFont="1" applyFill="1" applyBorder="1" applyAlignment="1" applyProtection="1">
      <alignment horizontal="center"/>
      <protection hidden="1"/>
    </xf>
    <xf numFmtId="0" fontId="18" fillId="0" borderId="62" xfId="59" applyFont="1" applyFill="1" applyBorder="1" applyAlignment="1" applyProtection="1">
      <alignment horizontal="center"/>
      <protection hidden="1"/>
    </xf>
    <xf numFmtId="0" fontId="18" fillId="0" borderId="63" xfId="59" applyFont="1" applyFill="1" applyBorder="1" applyAlignment="1" applyProtection="1">
      <alignment horizontal="center"/>
      <protection hidden="1"/>
    </xf>
    <xf numFmtId="49" fontId="33" fillId="0" borderId="0" xfId="59" applyNumberFormat="1" applyFont="1" applyBorder="1" applyAlignment="1" applyProtection="1">
      <alignment horizontal="center" vertical="center"/>
      <protection hidden="1"/>
    </xf>
    <xf numFmtId="49" fontId="33" fillId="0" borderId="13" xfId="59" applyNumberFormat="1" applyFont="1" applyBorder="1" applyAlignment="1" applyProtection="1">
      <alignment horizontal="center" vertical="center"/>
      <protection hidden="1"/>
    </xf>
    <xf numFmtId="0" fontId="11" fillId="0" borderId="13" xfId="59" applyFont="1" applyBorder="1" applyAlignment="1" applyProtection="1">
      <alignment horizontal="center" vertical="center"/>
      <protection hidden="1"/>
    </xf>
    <xf numFmtId="0" fontId="38" fillId="0" borderId="41" xfId="59" applyFont="1" applyBorder="1" applyAlignment="1" applyProtection="1">
      <alignment horizontal="center" vertical="center"/>
      <protection hidden="1"/>
    </xf>
    <xf numFmtId="181" fontId="19" fillId="0" borderId="16" xfId="60" applyNumberFormat="1" applyFont="1" applyFill="1" applyBorder="1" applyAlignment="1" applyProtection="1">
      <alignment horizontal="center" vertical="center"/>
      <protection hidden="1"/>
    </xf>
    <xf numFmtId="181" fontId="33" fillId="0" borderId="30" xfId="59" applyNumberFormat="1" applyFont="1" applyBorder="1" applyAlignment="1" applyProtection="1">
      <alignment horizontal="center" vertical="center"/>
      <protection hidden="1"/>
    </xf>
    <xf numFmtId="181" fontId="33" fillId="0" borderId="15" xfId="59" applyNumberFormat="1" applyFont="1" applyBorder="1" applyAlignment="1" applyProtection="1">
      <alignment horizontal="center" vertical="center"/>
      <protection hidden="1"/>
    </xf>
    <xf numFmtId="192" fontId="45" fillId="33" borderId="17" xfId="60" applyNumberFormat="1" applyFont="1" applyFill="1" applyBorder="1" applyAlignment="1" applyProtection="1">
      <alignment horizontal="center" vertical="center"/>
      <protection hidden="1"/>
    </xf>
    <xf numFmtId="192" fontId="45" fillId="33" borderId="18" xfId="60" applyNumberFormat="1" applyFont="1" applyFill="1" applyBorder="1" applyAlignment="1" applyProtection="1">
      <alignment horizontal="center" vertical="center"/>
      <protection hidden="1"/>
    </xf>
    <xf numFmtId="192" fontId="45" fillId="33" borderId="19" xfId="60" applyNumberFormat="1" applyFont="1" applyFill="1" applyBorder="1" applyAlignment="1" applyProtection="1">
      <alignment horizontal="center" vertical="center"/>
      <protection hidden="1"/>
    </xf>
    <xf numFmtId="192" fontId="45" fillId="33" borderId="22" xfId="60" applyNumberFormat="1" applyFont="1" applyFill="1" applyBorder="1" applyAlignment="1" applyProtection="1">
      <alignment horizontal="center" vertical="center"/>
      <protection hidden="1"/>
    </xf>
    <xf numFmtId="192" fontId="45" fillId="33" borderId="11" xfId="60" applyNumberFormat="1" applyFont="1" applyFill="1" applyBorder="1" applyAlignment="1" applyProtection="1">
      <alignment horizontal="center" vertical="center"/>
      <protection hidden="1"/>
    </xf>
    <xf numFmtId="192" fontId="45" fillId="33" borderId="23" xfId="60" applyNumberFormat="1" applyFont="1" applyFill="1" applyBorder="1" applyAlignment="1" applyProtection="1">
      <alignment horizontal="center" vertical="center"/>
      <protection hidden="1"/>
    </xf>
    <xf numFmtId="192" fontId="34" fillId="0" borderId="17" xfId="59" applyNumberFormat="1" applyFont="1" applyBorder="1" applyAlignment="1" applyProtection="1">
      <alignment horizontal="center" vertical="center"/>
      <protection hidden="1"/>
    </xf>
    <xf numFmtId="192" fontId="34" fillId="0" borderId="18" xfId="59" applyNumberFormat="1" applyFont="1" applyBorder="1" applyAlignment="1" applyProtection="1">
      <alignment horizontal="center" vertical="center"/>
      <protection hidden="1"/>
    </xf>
    <xf numFmtId="192" fontId="34" fillId="0" borderId="19" xfId="59" applyNumberFormat="1" applyFont="1" applyBorder="1" applyAlignment="1" applyProtection="1">
      <alignment horizontal="center" vertical="center"/>
      <protection hidden="1"/>
    </xf>
    <xf numFmtId="192" fontId="34" fillId="0" borderId="22" xfId="59" applyNumberFormat="1" applyFont="1" applyBorder="1" applyAlignment="1" applyProtection="1">
      <alignment horizontal="center" vertical="center"/>
      <protection hidden="1"/>
    </xf>
    <xf numFmtId="192" fontId="34" fillId="0" borderId="11" xfId="59" applyNumberFormat="1" applyFont="1" applyBorder="1" applyAlignment="1" applyProtection="1">
      <alignment horizontal="center" vertical="center"/>
      <protection hidden="1"/>
    </xf>
    <xf numFmtId="192" fontId="34" fillId="0" borderId="23" xfId="59" applyNumberFormat="1" applyFont="1" applyBorder="1" applyAlignment="1" applyProtection="1">
      <alignment horizontal="center" vertical="center"/>
      <protection hidden="1"/>
    </xf>
    <xf numFmtId="181" fontId="32" fillId="33" borderId="30" xfId="60" applyNumberFormat="1" applyFont="1" applyFill="1" applyBorder="1" applyAlignment="1" applyProtection="1">
      <alignment horizontal="center" vertical="center"/>
      <protection hidden="1"/>
    </xf>
    <xf numFmtId="181" fontId="32" fillId="33" borderId="15" xfId="60" applyNumberFormat="1" applyFont="1" applyFill="1" applyBorder="1" applyAlignment="1" applyProtection="1">
      <alignment horizontal="center" vertical="center"/>
      <protection hidden="1"/>
    </xf>
    <xf numFmtId="181" fontId="32" fillId="33" borderId="17" xfId="60" applyNumberFormat="1" applyFont="1" applyFill="1" applyBorder="1" applyAlignment="1" applyProtection="1">
      <alignment horizontal="left" vertical="center"/>
      <protection hidden="1"/>
    </xf>
    <xf numFmtId="181" fontId="32" fillId="33" borderId="18" xfId="60" applyNumberFormat="1" applyFont="1" applyFill="1" applyBorder="1" applyAlignment="1" applyProtection="1">
      <alignment horizontal="left" vertical="center"/>
      <protection hidden="1"/>
    </xf>
    <xf numFmtId="181" fontId="32" fillId="33" borderId="19" xfId="60" applyNumberFormat="1" applyFont="1" applyFill="1" applyBorder="1" applyAlignment="1" applyProtection="1">
      <alignment horizontal="left" vertical="center"/>
      <protection hidden="1"/>
    </xf>
    <xf numFmtId="181" fontId="32" fillId="33" borderId="22" xfId="60" applyNumberFormat="1" applyFont="1" applyFill="1" applyBorder="1" applyAlignment="1" applyProtection="1">
      <alignment horizontal="left" vertical="center"/>
      <protection hidden="1"/>
    </xf>
    <xf numFmtId="181" fontId="32" fillId="33" borderId="11" xfId="60" applyNumberFormat="1" applyFont="1" applyFill="1" applyBorder="1" applyAlignment="1" applyProtection="1">
      <alignment horizontal="left" vertical="center"/>
      <protection hidden="1"/>
    </xf>
    <xf numFmtId="181" fontId="32" fillId="33" borderId="23" xfId="60" applyNumberFormat="1" applyFont="1" applyFill="1" applyBorder="1" applyAlignment="1" applyProtection="1">
      <alignment horizontal="left" vertical="center"/>
      <protection hidden="1"/>
    </xf>
    <xf numFmtId="0" fontId="18" fillId="0" borderId="30" xfId="59" applyFont="1" applyBorder="1" applyAlignment="1" applyProtection="1" quotePrefix="1">
      <alignment horizontal="center" vertical="center"/>
      <protection hidden="1"/>
    </xf>
    <xf numFmtId="0" fontId="18" fillId="0" borderId="16" xfId="59" applyFont="1" applyBorder="1" applyAlignment="1" applyProtection="1">
      <alignment horizontal="center" vertical="center"/>
      <protection hidden="1"/>
    </xf>
    <xf numFmtId="0" fontId="37" fillId="0" borderId="30" xfId="59" applyFont="1" applyBorder="1" applyAlignment="1" applyProtection="1" quotePrefix="1">
      <alignment horizontal="center" vertical="center"/>
      <protection hidden="1"/>
    </xf>
    <xf numFmtId="0" fontId="37" fillId="0" borderId="15" xfId="59" applyFont="1" applyBorder="1" applyAlignment="1" applyProtection="1">
      <alignment horizontal="center" vertical="center"/>
      <protection hidden="1"/>
    </xf>
    <xf numFmtId="0" fontId="37" fillId="0" borderId="30" xfId="59" applyFont="1" applyBorder="1" applyAlignment="1" applyProtection="1">
      <alignment horizontal="center" vertical="center"/>
      <protection hidden="1"/>
    </xf>
    <xf numFmtId="0" fontId="18" fillId="0" borderId="16" xfId="59" applyFont="1" applyBorder="1" applyAlignment="1" applyProtection="1" quotePrefix="1">
      <alignment horizontal="center" vertical="center"/>
      <protection hidden="1"/>
    </xf>
    <xf numFmtId="0" fontId="38" fillId="0" borderId="17" xfId="59" applyFont="1" applyBorder="1" applyAlignment="1" applyProtection="1">
      <alignment horizontal="center" vertical="center" textRotation="90" wrapText="1"/>
      <protection hidden="1"/>
    </xf>
    <xf numFmtId="0" fontId="38" fillId="0" borderId="22" xfId="59" applyFont="1" applyBorder="1" applyAlignment="1" applyProtection="1">
      <alignment horizontal="center" vertical="center" textRotation="90" wrapText="1"/>
      <protection hidden="1"/>
    </xf>
    <xf numFmtId="0" fontId="44" fillId="0" borderId="17" xfId="59" applyFont="1" applyBorder="1" applyAlignment="1" applyProtection="1">
      <alignment horizontal="center" vertical="center"/>
      <protection hidden="1"/>
    </xf>
    <xf numFmtId="0" fontId="44" fillId="0" borderId="18" xfId="59" applyFont="1" applyBorder="1" applyAlignment="1" applyProtection="1">
      <alignment horizontal="center" vertical="center"/>
      <protection hidden="1"/>
    </xf>
    <xf numFmtId="0" fontId="44" fillId="0" borderId="19" xfId="59" applyFont="1" applyBorder="1" applyAlignment="1" applyProtection="1">
      <alignment horizontal="center" vertical="center"/>
      <protection hidden="1"/>
    </xf>
    <xf numFmtId="0" fontId="44" fillId="0" borderId="22" xfId="59" applyFont="1" applyBorder="1" applyAlignment="1" applyProtection="1">
      <alignment horizontal="center" vertical="center"/>
      <protection hidden="1"/>
    </xf>
    <xf numFmtId="0" fontId="44" fillId="0" borderId="11" xfId="59" applyFont="1" applyBorder="1" applyAlignment="1" applyProtection="1">
      <alignment horizontal="center" vertical="center"/>
      <protection hidden="1"/>
    </xf>
    <xf numFmtId="0" fontId="44" fillId="0" borderId="23" xfId="59" applyFont="1" applyBorder="1" applyAlignment="1" applyProtection="1">
      <alignment horizontal="center" vertical="center"/>
      <protection hidden="1"/>
    </xf>
    <xf numFmtId="0" fontId="37" fillId="0" borderId="20" xfId="59" applyFont="1" applyBorder="1" applyAlignment="1" applyProtection="1">
      <alignment horizontal="left" vertical="center"/>
      <protection hidden="1"/>
    </xf>
    <xf numFmtId="0" fontId="37" fillId="0" borderId="0" xfId="59" applyFont="1" applyBorder="1" applyAlignment="1" applyProtection="1">
      <alignment horizontal="left" vertical="center"/>
      <protection hidden="1"/>
    </xf>
    <xf numFmtId="0" fontId="33" fillId="0" borderId="57" xfId="59" applyFont="1" applyBorder="1" applyAlignment="1" applyProtection="1">
      <alignment horizontal="left" vertical="center"/>
      <protection hidden="1"/>
    </xf>
    <xf numFmtId="0" fontId="36" fillId="0" borderId="16" xfId="59" applyFont="1" applyBorder="1" applyAlignment="1" applyProtection="1">
      <alignment horizontal="center" vertical="center" textRotation="90"/>
      <protection hidden="1"/>
    </xf>
    <xf numFmtId="0" fontId="34" fillId="0" borderId="29" xfId="59" applyFont="1" applyBorder="1" applyAlignment="1" applyProtection="1" quotePrefix="1">
      <alignment horizontal="center" vertical="center"/>
      <protection hidden="1" locked="0"/>
    </xf>
    <xf numFmtId="0" fontId="34" fillId="0" borderId="26" xfId="59" applyFont="1" applyBorder="1" applyAlignment="1" applyProtection="1" quotePrefix="1">
      <alignment horizontal="center" vertical="center"/>
      <protection hidden="1" locked="0"/>
    </xf>
    <xf numFmtId="0" fontId="34" fillId="0" borderId="34" xfId="59" applyFont="1" applyBorder="1" applyAlignment="1" applyProtection="1" quotePrefix="1">
      <alignment horizontal="center" vertical="center"/>
      <protection hidden="1" locked="0"/>
    </xf>
    <xf numFmtId="187" fontId="34" fillId="0" borderId="29" xfId="59" applyNumberFormat="1" applyFont="1" applyBorder="1" applyAlignment="1" applyProtection="1">
      <alignment horizontal="center" vertical="center"/>
      <protection hidden="1" locked="0"/>
    </xf>
    <xf numFmtId="187" fontId="34" fillId="0" borderId="26" xfId="59" applyNumberFormat="1" applyFont="1" applyBorder="1" applyAlignment="1" applyProtection="1">
      <alignment horizontal="center" vertical="center"/>
      <protection hidden="1" locked="0"/>
    </xf>
    <xf numFmtId="187" fontId="34" fillId="0" borderId="34" xfId="59" applyNumberFormat="1" applyFont="1" applyBorder="1" applyAlignment="1" applyProtection="1">
      <alignment horizontal="center" vertical="center"/>
      <protection hidden="1"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33" borderId="16" xfId="59" applyFont="1" applyFill="1" applyBorder="1" applyAlignment="1" applyProtection="1">
      <alignment horizontal="center" vertical="center"/>
      <protection hidden="1"/>
    </xf>
    <xf numFmtId="0" fontId="36" fillId="0" borderId="41" xfId="59" applyFont="1" applyBorder="1" applyAlignment="1" applyProtection="1">
      <alignment horizontal="center" vertical="top"/>
      <protection hidden="1"/>
    </xf>
    <xf numFmtId="0" fontId="19" fillId="0" borderId="60" xfId="59" applyFont="1" applyBorder="1" applyAlignment="1" applyProtection="1">
      <alignment horizontal="left" vertical="center"/>
      <protection hidden="1"/>
    </xf>
    <xf numFmtId="0" fontId="20" fillId="0" borderId="12" xfId="59" applyFont="1" applyBorder="1" applyAlignment="1" applyProtection="1">
      <alignment horizontal="left" vertical="center"/>
      <protection hidden="1"/>
    </xf>
    <xf numFmtId="0" fontId="19" fillId="0" borderId="12" xfId="59" applyFont="1" applyBorder="1" applyAlignment="1" applyProtection="1">
      <alignment horizontal="left" vertical="center"/>
      <protection hidden="1"/>
    </xf>
    <xf numFmtId="0" fontId="19" fillId="0" borderId="0" xfId="59" applyFont="1" applyAlignment="1" applyProtection="1">
      <alignment horizontal="left" vertical="center"/>
      <protection hidden="1"/>
    </xf>
    <xf numFmtId="0" fontId="20" fillId="0" borderId="12" xfId="59" applyFont="1" applyBorder="1" applyAlignment="1" applyProtection="1" quotePrefix="1">
      <alignment horizontal="left" vertical="center"/>
      <protection hidden="1"/>
    </xf>
    <xf numFmtId="0" fontId="20" fillId="0" borderId="60" xfId="59" applyFont="1" applyBorder="1" applyAlignment="1" applyProtection="1" quotePrefix="1">
      <alignment horizontal="left" vertical="center"/>
      <protection hidden="1"/>
    </xf>
    <xf numFmtId="0" fontId="18" fillId="36" borderId="0" xfId="58" applyFont="1" applyFill="1" applyAlignment="1" applyProtection="1">
      <alignment horizontal="center" vertical="center"/>
      <protection hidden="1"/>
    </xf>
    <xf numFmtId="0" fontId="12" fillId="36" borderId="29" xfId="58" applyFont="1" applyFill="1" applyBorder="1" applyAlignment="1" applyProtection="1">
      <alignment horizontal="center" vertical="center"/>
      <protection locked="0"/>
    </xf>
    <xf numFmtId="0" fontId="12" fillId="36" borderId="26" xfId="58" applyFont="1" applyFill="1" applyBorder="1" applyAlignment="1" applyProtection="1">
      <alignment horizontal="center" vertical="center"/>
      <protection locked="0"/>
    </xf>
    <xf numFmtId="0" fontId="12" fillId="36" borderId="34" xfId="58" applyFont="1" applyFill="1" applyBorder="1" applyAlignment="1" applyProtection="1">
      <alignment horizontal="center" vertical="center"/>
      <protection locked="0"/>
    </xf>
    <xf numFmtId="192" fontId="12" fillId="36" borderId="29" xfId="58" applyNumberFormat="1" applyFont="1" applyFill="1" applyBorder="1" applyAlignment="1" applyProtection="1">
      <alignment horizontal="center" vertical="center"/>
      <protection locked="0"/>
    </xf>
    <xf numFmtId="192" fontId="12" fillId="36" borderId="26" xfId="58" applyNumberFormat="1" applyFont="1" applyFill="1" applyBorder="1" applyAlignment="1" applyProtection="1">
      <alignment horizontal="center" vertical="center"/>
      <protection locked="0"/>
    </xf>
    <xf numFmtId="192" fontId="12" fillId="36" borderId="34" xfId="58" applyNumberFormat="1" applyFont="1" applyFill="1" applyBorder="1" applyAlignment="1" applyProtection="1">
      <alignment horizontal="center" vertical="center"/>
      <protection locked="0"/>
    </xf>
    <xf numFmtId="0" fontId="18" fillId="36" borderId="11" xfId="58" applyFont="1" applyFill="1" applyBorder="1" applyAlignment="1" applyProtection="1">
      <alignment horizontal="center" vertical="center"/>
      <protection locked="0"/>
    </xf>
    <xf numFmtId="14" fontId="32" fillId="36" borderId="26" xfId="60" applyNumberFormat="1" applyFont="1" applyFill="1" applyBorder="1" applyAlignment="1" applyProtection="1">
      <alignment horizontal="center" vertical="center"/>
      <protection hidden="1"/>
    </xf>
    <xf numFmtId="0" fontId="18" fillId="36" borderId="11" xfId="58" applyNumberFormat="1" applyFont="1" applyFill="1" applyBorder="1" applyAlignment="1" applyProtection="1">
      <alignment horizontal="left" vertical="center"/>
      <protection locked="0"/>
    </xf>
    <xf numFmtId="0" fontId="62" fillId="36" borderId="0" xfId="0" applyNumberFormat="1" applyFont="1" applyFill="1" applyBorder="1" applyAlignment="1" applyProtection="1">
      <alignment horizontal="center"/>
      <protection locked="0"/>
    </xf>
    <xf numFmtId="0" fontId="62" fillId="36" borderId="11" xfId="0" applyNumberFormat="1" applyFont="1" applyFill="1" applyBorder="1" applyAlignment="1" applyProtection="1">
      <alignment horizontal="center"/>
      <protection locked="0"/>
    </xf>
    <xf numFmtId="14" fontId="32" fillId="36" borderId="11" xfId="60" applyNumberFormat="1" applyFont="1" applyFill="1" applyBorder="1" applyAlignment="1" applyProtection="1">
      <alignment horizontal="center" vertical="center"/>
      <protection hidden="1"/>
    </xf>
    <xf numFmtId="0" fontId="18" fillId="36" borderId="0" xfId="58" applyFont="1" applyFill="1" applyBorder="1" applyAlignment="1" applyProtection="1">
      <alignment horizontal="center" vertical="center"/>
      <protection hidden="1"/>
    </xf>
    <xf numFmtId="0" fontId="12" fillId="36" borderId="11" xfId="58" applyFont="1" applyFill="1" applyBorder="1" applyAlignment="1" applyProtection="1">
      <alignment horizontal="center" vertical="center"/>
      <protection locked="0"/>
    </xf>
    <xf numFmtId="0" fontId="33" fillId="36" borderId="11" xfId="0" applyFont="1" applyFill="1" applyBorder="1" applyAlignment="1" applyProtection="1">
      <alignment horizontal="center" vertical="center"/>
      <protection locked="0"/>
    </xf>
    <xf numFmtId="181" fontId="32" fillId="36" borderId="11" xfId="60" applyNumberFormat="1" applyFont="1" applyFill="1" applyBorder="1" applyAlignment="1" applyProtection="1">
      <alignment horizontal="center" vertical="center"/>
      <protection hidden="1"/>
    </xf>
    <xf numFmtId="0" fontId="32" fillId="36" borderId="11" xfId="60" applyNumberFormat="1" applyFont="1" applyFill="1" applyBorder="1" applyAlignment="1" applyProtection="1">
      <alignment horizontal="center" vertical="center"/>
      <protection hidden="1"/>
    </xf>
    <xf numFmtId="0" fontId="18" fillId="36" borderId="21" xfId="58" applyFont="1" applyFill="1" applyBorder="1" applyAlignment="1" applyProtection="1">
      <alignment horizontal="center" vertical="center"/>
      <protection hidden="1"/>
    </xf>
    <xf numFmtId="0" fontId="18" fillId="36" borderId="17" xfId="58" applyFont="1" applyFill="1" applyBorder="1" applyAlignment="1" applyProtection="1">
      <alignment horizontal="center" vertical="center"/>
      <protection hidden="1"/>
    </xf>
    <xf numFmtId="0" fontId="18" fillId="36" borderId="18" xfId="58" applyFont="1" applyFill="1" applyBorder="1" applyAlignment="1" applyProtection="1">
      <alignment horizontal="center" vertical="center"/>
      <protection hidden="1"/>
    </xf>
    <xf numFmtId="0" fontId="18" fillId="36" borderId="19" xfId="58" applyFont="1" applyFill="1" applyBorder="1" applyAlignment="1" applyProtection="1">
      <alignment horizontal="center" vertical="center"/>
      <protection hidden="1"/>
    </xf>
    <xf numFmtId="0" fontId="18" fillId="36" borderId="22" xfId="58" applyFont="1" applyFill="1" applyBorder="1" applyAlignment="1" applyProtection="1">
      <alignment horizontal="center" vertical="center"/>
      <protection hidden="1"/>
    </xf>
    <xf numFmtId="0" fontId="18" fillId="36" borderId="11" xfId="58" applyFont="1" applyFill="1" applyBorder="1" applyAlignment="1" applyProtection="1">
      <alignment horizontal="center" vertical="center"/>
      <protection hidden="1"/>
    </xf>
    <xf numFmtId="0" fontId="18" fillId="36" borderId="23" xfId="58" applyFont="1" applyFill="1" applyBorder="1" applyAlignment="1" applyProtection="1">
      <alignment horizontal="center" vertical="center"/>
      <protection hidden="1"/>
    </xf>
    <xf numFmtId="0" fontId="18" fillId="36" borderId="11" xfId="58" applyNumberFormat="1" applyFont="1" applyFill="1" applyBorder="1" applyAlignment="1" applyProtection="1">
      <alignment horizontal="left" vertical="center"/>
      <protection hidden="1" locked="0"/>
    </xf>
    <xf numFmtId="49" fontId="4" fillId="33" borderId="11" xfId="56" applyNumberFormat="1" applyFont="1" applyFill="1" applyBorder="1" applyAlignment="1" applyProtection="1">
      <alignment horizontal="center"/>
      <protection hidden="1"/>
    </xf>
    <xf numFmtId="0" fontId="4" fillId="33" borderId="11" xfId="56" applyFont="1" applyFill="1" applyBorder="1" applyAlignment="1" applyProtection="1">
      <alignment horizontal="center"/>
      <protection hidden="1"/>
    </xf>
    <xf numFmtId="181" fontId="4" fillId="33" borderId="11" xfId="56" applyNumberFormat="1" applyFont="1" applyFill="1" applyBorder="1" applyAlignment="1" applyProtection="1">
      <alignment horizontal="center"/>
      <protection hidden="1"/>
    </xf>
    <xf numFmtId="0" fontId="7" fillId="33" borderId="0" xfId="56" applyFont="1" applyFill="1" applyBorder="1" applyAlignment="1" applyProtection="1">
      <alignment horizontal="center"/>
      <protection hidden="1"/>
    </xf>
    <xf numFmtId="0" fontId="0" fillId="33" borderId="11" xfId="56" applyFill="1" applyBorder="1" applyAlignment="1" applyProtection="1">
      <alignment horizontal="left"/>
      <protection locked="0"/>
    </xf>
    <xf numFmtId="0" fontId="4" fillId="33" borderId="11" xfId="56" applyFont="1" applyFill="1" applyBorder="1" applyAlignment="1" applyProtection="1">
      <alignment horizontal="center"/>
      <protection locked="0"/>
    </xf>
    <xf numFmtId="0" fontId="60" fillId="33" borderId="0" xfId="56" applyFont="1" applyFill="1" applyBorder="1" applyAlignment="1" applyProtection="1">
      <alignment horizontal="center"/>
      <protection locked="0"/>
    </xf>
    <xf numFmtId="0" fontId="60" fillId="33" borderId="11" xfId="56" applyFont="1" applyFill="1" applyBorder="1" applyAlignment="1" applyProtection="1">
      <alignment horizontal="center"/>
      <protection locked="0"/>
    </xf>
    <xf numFmtId="14" fontId="4" fillId="33" borderId="11" xfId="56" applyNumberFormat="1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 vertical="center"/>
      <protection hidden="1"/>
    </xf>
    <xf numFmtId="0" fontId="4" fillId="33" borderId="0" xfId="56" applyFont="1" applyFill="1" applyBorder="1" applyAlignment="1" applyProtection="1">
      <alignment horizontal="center"/>
      <protection hidden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DOCUMENTAZIONE_TORNEO_NUOVO" xfId="47"/>
    <cellStyle name="Comma [0]" xfId="48"/>
    <cellStyle name="Milliers [0]_ACCEP°DBL" xfId="49"/>
    <cellStyle name="Milliers_ACCEP°DBL" xfId="50"/>
    <cellStyle name="Monétaire [0]_ACCEP°DBL" xfId="51"/>
    <cellStyle name="Monétaire_ACCEP°DBL" xfId="52"/>
    <cellStyle name="Neutrale" xfId="53"/>
    <cellStyle name="Normal_C:\My Documents\AW Now\ITF Forms Project\Plan forms\Tourn Plan " xfId="54"/>
    <cellStyle name="Normale_Denuncia al Comm. di G" xfId="55"/>
    <cellStyle name="Normale_Denuncia al Comm. di Gara" xfId="56"/>
    <cellStyle name="Normale_DOCUMENTAZIONE_CAMPIONATO" xfId="57"/>
    <cellStyle name="Normale_MODULIFIT 2003.10.01CALZOLARI_mod" xfId="58"/>
    <cellStyle name="Normale_Modulistica G.A." xfId="59"/>
    <cellStyle name="Normale_TABELLONI" xfId="60"/>
    <cellStyle name="Normale_TORNEO_Comp_AUTOMATICA_ser" xfId="61"/>
    <cellStyle name="Normale_TORNEO_Comp_AUTOMATICA_sergio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DOCUMENTAZIONE_TORNEO_NUOVO" xfId="77"/>
    <cellStyle name="Currency [0]" xfId="7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57</xdr:row>
      <xdr:rowOff>0</xdr:rowOff>
    </xdr:from>
    <xdr:to>
      <xdr:col>7</xdr:col>
      <xdr:colOff>676275</xdr:colOff>
      <xdr:row>57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581525" y="8782050"/>
          <a:ext cx="5238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52</xdr:row>
      <xdr:rowOff>9525</xdr:rowOff>
    </xdr:from>
    <xdr:to>
      <xdr:col>7</xdr:col>
      <xdr:colOff>666750</xdr:colOff>
      <xdr:row>53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81525" y="8782050"/>
          <a:ext cx="5143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23</xdr:row>
      <xdr:rowOff>0</xdr:rowOff>
    </xdr:from>
    <xdr:to>
      <xdr:col>11</xdr:col>
      <xdr:colOff>1095375</xdr:colOff>
      <xdr:row>23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7400925" y="38671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9</xdr:col>
      <xdr:colOff>666750</xdr:colOff>
      <xdr:row>0</xdr:row>
      <xdr:rowOff>0</xdr:rowOff>
    </xdr:from>
    <xdr:to>
      <xdr:col>11</xdr:col>
      <xdr:colOff>1228725</xdr:colOff>
      <xdr:row>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25</xdr:row>
      <xdr:rowOff>0</xdr:rowOff>
    </xdr:from>
    <xdr:to>
      <xdr:col>11</xdr:col>
      <xdr:colOff>1095375</xdr:colOff>
      <xdr:row>25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7400925" y="42481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34</xdr:row>
      <xdr:rowOff>0</xdr:rowOff>
    </xdr:from>
    <xdr:to>
      <xdr:col>11</xdr:col>
      <xdr:colOff>1095375</xdr:colOff>
      <xdr:row>34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74009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34</xdr:row>
      <xdr:rowOff>0</xdr:rowOff>
    </xdr:from>
    <xdr:to>
      <xdr:col>11</xdr:col>
      <xdr:colOff>1095375</xdr:colOff>
      <xdr:row>34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74009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40</xdr:row>
      <xdr:rowOff>0</xdr:rowOff>
    </xdr:from>
    <xdr:to>
      <xdr:col>11</xdr:col>
      <xdr:colOff>1095375</xdr:colOff>
      <xdr:row>40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7400925" y="64198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43</xdr:row>
      <xdr:rowOff>0</xdr:rowOff>
    </xdr:from>
    <xdr:to>
      <xdr:col>11</xdr:col>
      <xdr:colOff>1095375</xdr:colOff>
      <xdr:row>43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7400925" y="685800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43</xdr:row>
      <xdr:rowOff>0</xdr:rowOff>
    </xdr:from>
    <xdr:to>
      <xdr:col>11</xdr:col>
      <xdr:colOff>1095375</xdr:colOff>
      <xdr:row>43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7400925" y="685800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34</xdr:row>
      <xdr:rowOff>0</xdr:rowOff>
    </xdr:from>
    <xdr:to>
      <xdr:col>11</xdr:col>
      <xdr:colOff>1095375</xdr:colOff>
      <xdr:row>34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74009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34</xdr:row>
      <xdr:rowOff>0</xdr:rowOff>
    </xdr:from>
    <xdr:to>
      <xdr:col>11</xdr:col>
      <xdr:colOff>1095375</xdr:colOff>
      <xdr:row>34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74009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38</xdr:row>
      <xdr:rowOff>0</xdr:rowOff>
    </xdr:from>
    <xdr:to>
      <xdr:col>11</xdr:col>
      <xdr:colOff>1095375</xdr:colOff>
      <xdr:row>38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7400925" y="61150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40</xdr:row>
      <xdr:rowOff>0</xdr:rowOff>
    </xdr:from>
    <xdr:to>
      <xdr:col>11</xdr:col>
      <xdr:colOff>1095375</xdr:colOff>
      <xdr:row>40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7400925" y="64198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285750</xdr:colOff>
      <xdr:row>34</xdr:row>
      <xdr:rowOff>0</xdr:rowOff>
    </xdr:from>
    <xdr:to>
      <xdr:col>6</xdr:col>
      <xdr:colOff>1095375</xdr:colOff>
      <xdr:row>34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39338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285750</xdr:colOff>
      <xdr:row>34</xdr:row>
      <xdr:rowOff>0</xdr:rowOff>
    </xdr:from>
    <xdr:to>
      <xdr:col>6</xdr:col>
      <xdr:colOff>1095375</xdr:colOff>
      <xdr:row>34</xdr:row>
      <xdr:rowOff>0</xdr:rowOff>
    </xdr:to>
    <xdr:sp>
      <xdr:nvSpPr>
        <xdr:cNvPr id="14" name="Text 4"/>
        <xdr:cNvSpPr txBox="1">
          <a:spLocks noChangeArrowheads="1"/>
        </xdr:cNvSpPr>
      </xdr:nvSpPr>
      <xdr:spPr>
        <a:xfrm>
          <a:off x="39338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285750</xdr:colOff>
      <xdr:row>40</xdr:row>
      <xdr:rowOff>0</xdr:rowOff>
    </xdr:from>
    <xdr:to>
      <xdr:col>6</xdr:col>
      <xdr:colOff>1095375</xdr:colOff>
      <xdr:row>40</xdr:row>
      <xdr:rowOff>0</xdr:rowOff>
    </xdr:to>
    <xdr:sp>
      <xdr:nvSpPr>
        <xdr:cNvPr id="15" name="Text 4"/>
        <xdr:cNvSpPr txBox="1">
          <a:spLocks noChangeArrowheads="1"/>
        </xdr:cNvSpPr>
      </xdr:nvSpPr>
      <xdr:spPr>
        <a:xfrm>
          <a:off x="3933825" y="64198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285750</xdr:colOff>
      <xdr:row>34</xdr:row>
      <xdr:rowOff>0</xdr:rowOff>
    </xdr:from>
    <xdr:to>
      <xdr:col>6</xdr:col>
      <xdr:colOff>1095375</xdr:colOff>
      <xdr:row>34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3933825" y="5591175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1095375</xdr:colOff>
      <xdr:row>34</xdr:row>
      <xdr:rowOff>0</xdr:rowOff>
    </xdr:to>
    <xdr:sp fLocksText="0">
      <xdr:nvSpPr>
        <xdr:cNvPr id="17" name="Text 4"/>
        <xdr:cNvSpPr txBox="1">
          <a:spLocks noChangeArrowheads="1"/>
        </xdr:cNvSpPr>
      </xdr:nvSpPr>
      <xdr:spPr>
        <a:xfrm>
          <a:off x="3952875" y="5591175"/>
          <a:ext cx="790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38</xdr:row>
      <xdr:rowOff>0</xdr:rowOff>
    </xdr:from>
    <xdr:to>
      <xdr:col>6</xdr:col>
      <xdr:colOff>1095375</xdr:colOff>
      <xdr:row>38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3933825" y="61150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6</xdr:col>
      <xdr:colOff>285750</xdr:colOff>
      <xdr:row>40</xdr:row>
      <xdr:rowOff>0</xdr:rowOff>
    </xdr:from>
    <xdr:to>
      <xdr:col>6</xdr:col>
      <xdr:colOff>1095375</xdr:colOff>
      <xdr:row>40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3933825" y="64198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295275</xdr:colOff>
      <xdr:row>25</xdr:row>
      <xdr:rowOff>0</xdr:rowOff>
    </xdr:from>
    <xdr:to>
      <xdr:col>11</xdr:col>
      <xdr:colOff>1095375</xdr:colOff>
      <xdr:row>25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7400925" y="424815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66675</xdr:rowOff>
    </xdr:from>
    <xdr:to>
      <xdr:col>19</xdr:col>
      <xdr:colOff>9525</xdr:colOff>
      <xdr:row>3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666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161925</xdr:colOff>
      <xdr:row>4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</xdr:row>
      <xdr:rowOff>9525</xdr:rowOff>
    </xdr:from>
    <xdr:ext cx="180975" cy="200025"/>
    <xdr:sp>
      <xdr:nvSpPr>
        <xdr:cNvPr id="1" name="Text Box 1"/>
        <xdr:cNvSpPr txBox="1">
          <a:spLocks noChangeArrowheads="1"/>
        </xdr:cNvSpPr>
      </xdr:nvSpPr>
      <xdr:spPr>
        <a:xfrm>
          <a:off x="3190875" y="1809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20</xdr:col>
      <xdr:colOff>0</xdr:colOff>
      <xdr:row>1</xdr:row>
      <xdr:rowOff>9525</xdr:rowOff>
    </xdr:from>
    <xdr:ext cx="114300" cy="180975"/>
    <xdr:sp>
      <xdr:nvSpPr>
        <xdr:cNvPr id="2" name="Text Box 2"/>
        <xdr:cNvSpPr txBox="1">
          <a:spLocks noChangeArrowheads="1"/>
        </xdr:cNvSpPr>
      </xdr:nvSpPr>
      <xdr:spPr>
        <a:xfrm>
          <a:off x="6448425" y="1809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2</xdr:col>
      <xdr:colOff>57150</xdr:colOff>
      <xdr:row>4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1</xdr:col>
      <xdr:colOff>161925</xdr:colOff>
      <xdr:row>4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209550</xdr:rowOff>
    </xdr:from>
    <xdr:to>
      <xdr:col>18</xdr:col>
      <xdr:colOff>19050</xdr:colOff>
      <xdr:row>3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09550"/>
          <a:ext cx="885825" cy="476250"/>
        </a:xfrm>
        <a:prstGeom prst="rect">
          <a:avLst/>
        </a:prstGeom>
        <a:solidFill>
          <a:srgbClr val="FF99CC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161925</xdr:rowOff>
    </xdr:from>
    <xdr:to>
      <xdr:col>2</xdr:col>
      <xdr:colOff>495300</xdr:colOff>
      <xdr:row>3</xdr:row>
      <xdr:rowOff>66675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mpionati.classifiche@federtennis.it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L64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3.140625" style="61" customWidth="1"/>
    <col min="2" max="2" width="6.140625" style="235" customWidth="1"/>
    <col min="3" max="16384" width="11.421875" style="61" customWidth="1"/>
  </cols>
  <sheetData>
    <row r="1" spans="1:12" ht="15.75" thickBot="1">
      <c r="A1" s="349" t="s">
        <v>253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1"/>
    </row>
    <row r="2" spans="1:12" ht="1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268" customFormat="1" ht="15">
      <c r="A3" s="313" t="s">
        <v>392</v>
      </c>
      <c r="B3" s="314"/>
      <c r="C3" s="314"/>
      <c r="D3" s="314"/>
      <c r="E3" s="314"/>
      <c r="F3" s="314"/>
      <c r="G3" s="314"/>
      <c r="H3" s="267"/>
      <c r="I3" s="267"/>
      <c r="J3" s="267"/>
      <c r="K3" s="267"/>
      <c r="L3" s="267"/>
    </row>
    <row r="4" spans="1:12" ht="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s="268" customFormat="1" ht="15">
      <c r="A5" s="266" t="s">
        <v>307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ht="13.5" thickBot="1"/>
    <row r="7" spans="1:6" ht="15.75" thickBot="1">
      <c r="A7" s="236">
        <v>1</v>
      </c>
      <c r="B7" s="235" t="s">
        <v>256</v>
      </c>
      <c r="C7" s="357" t="s">
        <v>257</v>
      </c>
      <c r="D7" s="357"/>
      <c r="E7" s="357"/>
      <c r="F7" s="357"/>
    </row>
    <row r="9" spans="1:3" ht="12.75">
      <c r="A9" s="237"/>
      <c r="C9" s="61" t="s">
        <v>254</v>
      </c>
    </row>
    <row r="10" ht="12.75">
      <c r="C10" s="61" t="s">
        <v>255</v>
      </c>
    </row>
    <row r="11" ht="12.75">
      <c r="C11" s="61" t="s">
        <v>258</v>
      </c>
    </row>
    <row r="12" ht="12.75">
      <c r="C12" s="61" t="s">
        <v>259</v>
      </c>
    </row>
    <row r="13" ht="13.5" thickBot="1"/>
    <row r="14" spans="1:6" ht="15.75" thickBot="1">
      <c r="A14" s="236">
        <v>2</v>
      </c>
      <c r="B14" s="235" t="s">
        <v>256</v>
      </c>
      <c r="C14" s="358" t="s">
        <v>260</v>
      </c>
      <c r="D14" s="358"/>
      <c r="E14" s="358"/>
      <c r="F14" s="358"/>
    </row>
    <row r="16" ht="12.75">
      <c r="C16" s="61" t="s">
        <v>271</v>
      </c>
    </row>
    <row r="17" spans="3:7" ht="12.75">
      <c r="C17" s="61" t="s">
        <v>261</v>
      </c>
      <c r="G17" s="340" t="s">
        <v>374</v>
      </c>
    </row>
    <row r="18" ht="13.5" thickBot="1"/>
    <row r="19" spans="1:6" ht="15.75" thickBot="1">
      <c r="A19" s="236">
        <v>3</v>
      </c>
      <c r="B19" s="235" t="s">
        <v>256</v>
      </c>
      <c r="C19" s="355" t="s">
        <v>262</v>
      </c>
      <c r="D19" s="355"/>
      <c r="E19" s="355"/>
      <c r="F19" s="355"/>
    </row>
    <row r="21" ht="12.75">
      <c r="C21" s="61" t="s">
        <v>263</v>
      </c>
    </row>
    <row r="22" spans="3:4" ht="12.75">
      <c r="C22" s="238" t="s">
        <v>265</v>
      </c>
      <c r="D22" s="61" t="s">
        <v>264</v>
      </c>
    </row>
    <row r="23" spans="3:4" ht="12.75">
      <c r="C23" s="238" t="s">
        <v>235</v>
      </c>
      <c r="D23" s="61" t="s">
        <v>266</v>
      </c>
    </row>
    <row r="24" spans="3:4" ht="12.75">
      <c r="C24" s="238" t="s">
        <v>265</v>
      </c>
      <c r="D24" s="61" t="s">
        <v>267</v>
      </c>
    </row>
    <row r="25" ht="12.75">
      <c r="C25" s="239" t="s">
        <v>268</v>
      </c>
    </row>
    <row r="26" ht="13.5" thickBot="1"/>
    <row r="27" spans="1:6" ht="15.75" thickBot="1">
      <c r="A27" s="236">
        <v>4</v>
      </c>
      <c r="B27" s="235" t="s">
        <v>256</v>
      </c>
      <c r="C27" s="356" t="s">
        <v>269</v>
      </c>
      <c r="D27" s="356"/>
      <c r="E27" s="356"/>
      <c r="F27" s="356"/>
    </row>
    <row r="29" ht="12.75">
      <c r="C29" s="61" t="s">
        <v>270</v>
      </c>
    </row>
    <row r="30" ht="12.75">
      <c r="C30" s="61" t="s">
        <v>291</v>
      </c>
    </row>
    <row r="31" ht="12.75">
      <c r="C31" s="61" t="s">
        <v>272</v>
      </c>
    </row>
    <row r="32" spans="3:4" ht="12.75">
      <c r="C32" s="238" t="s">
        <v>265</v>
      </c>
      <c r="D32" s="61" t="s">
        <v>273</v>
      </c>
    </row>
    <row r="33" spans="3:4" ht="12.75">
      <c r="C33" s="238" t="s">
        <v>235</v>
      </c>
      <c r="D33" s="234" t="s">
        <v>281</v>
      </c>
    </row>
    <row r="34" spans="3:4" ht="12.75">
      <c r="C34" s="238" t="s">
        <v>275</v>
      </c>
      <c r="D34" s="234" t="s">
        <v>282</v>
      </c>
    </row>
    <row r="35" spans="3:4" ht="12.75">
      <c r="C35" s="238" t="s">
        <v>277</v>
      </c>
      <c r="D35" s="61" t="s">
        <v>274</v>
      </c>
    </row>
    <row r="36" spans="3:4" ht="12.75">
      <c r="C36" s="238" t="s">
        <v>279</v>
      </c>
      <c r="D36" s="61" t="s">
        <v>276</v>
      </c>
    </row>
    <row r="37" spans="3:4" ht="12.75">
      <c r="C37" s="238" t="s">
        <v>280</v>
      </c>
      <c r="D37" s="61" t="s">
        <v>278</v>
      </c>
    </row>
    <row r="38" ht="13.5" thickBot="1"/>
    <row r="39" spans="1:10" ht="15.75" thickBot="1">
      <c r="A39" s="236">
        <v>5</v>
      </c>
      <c r="B39" s="235" t="s">
        <v>256</v>
      </c>
      <c r="C39" s="345" t="s">
        <v>283</v>
      </c>
      <c r="D39" s="345"/>
      <c r="E39" s="345"/>
      <c r="F39" s="345"/>
      <c r="H39" s="353" t="s">
        <v>302</v>
      </c>
      <c r="I39" s="353"/>
      <c r="J39" s="353"/>
    </row>
    <row r="40" spans="1:10" ht="15.75" thickBot="1">
      <c r="A40" s="236">
        <v>6</v>
      </c>
      <c r="B40" s="235" t="s">
        <v>256</v>
      </c>
      <c r="C40" s="346" t="s">
        <v>284</v>
      </c>
      <c r="D40" s="346"/>
      <c r="E40" s="346"/>
      <c r="F40" s="346"/>
      <c r="H40" s="353"/>
      <c r="I40" s="353"/>
      <c r="J40" s="353"/>
    </row>
    <row r="42" ht="12.75">
      <c r="C42" s="61" t="s">
        <v>285</v>
      </c>
    </row>
    <row r="43" ht="13.5" thickBot="1"/>
    <row r="44" spans="1:6" ht="15.75" thickBot="1">
      <c r="A44" s="236">
        <v>7</v>
      </c>
      <c r="B44" s="235" t="s">
        <v>256</v>
      </c>
      <c r="C44" s="347" t="s">
        <v>286</v>
      </c>
      <c r="D44" s="347"/>
      <c r="E44" s="347"/>
      <c r="F44" s="347"/>
    </row>
    <row r="46" ht="12.75">
      <c r="C46" s="61" t="s">
        <v>289</v>
      </c>
    </row>
    <row r="47" ht="13.5" thickBot="1"/>
    <row r="48" spans="1:6" ht="15.75" thickBot="1">
      <c r="A48" s="236">
        <v>8</v>
      </c>
      <c r="B48" s="235" t="s">
        <v>256</v>
      </c>
      <c r="C48" s="348" t="s">
        <v>287</v>
      </c>
      <c r="D48" s="348"/>
      <c r="E48" s="348"/>
      <c r="F48" s="348"/>
    </row>
    <row r="50" ht="12.75">
      <c r="C50" s="61" t="s">
        <v>288</v>
      </c>
    </row>
    <row r="52" spans="1:8" ht="15.75" hidden="1" thickBot="1">
      <c r="A52" s="236">
        <v>9</v>
      </c>
      <c r="B52" s="235" t="s">
        <v>256</v>
      </c>
      <c r="C52" s="352" t="s">
        <v>290</v>
      </c>
      <c r="D52" s="352"/>
      <c r="E52" s="352"/>
      <c r="F52" s="352"/>
      <c r="H52" s="244" t="s">
        <v>297</v>
      </c>
    </row>
    <row r="53" ht="12.75" hidden="1">
      <c r="I53" s="245" t="s">
        <v>301</v>
      </c>
    </row>
    <row r="54" ht="12.75" hidden="1">
      <c r="C54" s="61" t="s">
        <v>292</v>
      </c>
    </row>
    <row r="55" ht="12.75" hidden="1">
      <c r="C55" s="61" t="s">
        <v>295</v>
      </c>
    </row>
    <row r="56" ht="13.5" hidden="1" thickBot="1"/>
    <row r="57" spans="1:8" ht="15.75" hidden="1" thickBot="1">
      <c r="A57" s="236">
        <v>10</v>
      </c>
      <c r="B57" s="235" t="s">
        <v>256</v>
      </c>
      <c r="C57" s="354" t="s">
        <v>296</v>
      </c>
      <c r="D57" s="354"/>
      <c r="E57" s="354"/>
      <c r="F57" s="354"/>
      <c r="H57" s="244" t="s">
        <v>298</v>
      </c>
    </row>
    <row r="58" ht="12.75" hidden="1">
      <c r="I58" s="245" t="s">
        <v>300</v>
      </c>
    </row>
    <row r="59" ht="12.75" hidden="1">
      <c r="C59" s="61" t="s">
        <v>293</v>
      </c>
    </row>
    <row r="60" ht="12.75" hidden="1">
      <c r="C60" s="61" t="s">
        <v>294</v>
      </c>
    </row>
    <row r="61" s="58" customFormat="1" ht="12.75">
      <c r="B61" s="251"/>
    </row>
    <row r="62" spans="2:3" s="249" customFormat="1" ht="13.5">
      <c r="B62" s="250"/>
      <c r="C62" s="252" t="s">
        <v>303</v>
      </c>
    </row>
    <row r="63" spans="2:10" s="58" customFormat="1" ht="12.75">
      <c r="B63" s="251"/>
      <c r="J63" s="251"/>
    </row>
    <row r="64" spans="3:10" ht="12.75">
      <c r="C64" s="303" t="s">
        <v>359</v>
      </c>
      <c r="J64" s="235"/>
    </row>
  </sheetData>
  <sheetProtection/>
  <mergeCells count="12">
    <mergeCell ref="C57:F57"/>
    <mergeCell ref="C19:F19"/>
    <mergeCell ref="C27:F27"/>
    <mergeCell ref="C7:F7"/>
    <mergeCell ref="C14:F14"/>
    <mergeCell ref="C39:F39"/>
    <mergeCell ref="C40:F40"/>
    <mergeCell ref="C44:F44"/>
    <mergeCell ref="C48:F48"/>
    <mergeCell ref="A1:L1"/>
    <mergeCell ref="C52:F52"/>
    <mergeCell ref="H39:J40"/>
  </mergeCells>
  <printOptions horizontalCentered="1"/>
  <pageMargins left="0.4330708661417323" right="0.35433070866141736" top="0.4330708661417323" bottom="0.5905511811023623" header="0.2755905511811024" footer="0.5118110236220472"/>
  <pageSetup fitToHeight="1" fitToWidth="1" horizontalDpi="600" verticalDpi="600" orientation="portrait" paperSize="9" scale="2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6"/>
  <dimension ref="A1:A1"/>
  <sheetViews>
    <sheetView zoomScalePageLayoutView="0" workbookViewId="0" topLeftCell="A16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3"/>
  <legacyDrawing r:id="rId2"/>
  <oleObjects>
    <oleObject progId="Document" shapeId="34627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7"/>
  <dimension ref="A1:A1"/>
  <sheetViews>
    <sheetView zoomScalePageLayoutView="0" workbookViewId="0" topLeftCell="A31">
      <selection activeCell="N12" sqref="N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3"/>
  <legacyDrawing r:id="rId2"/>
  <oleObjects>
    <oleObject progId="Document" shapeId="3721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S79"/>
  <sheetViews>
    <sheetView showGridLines="0" showZeros="0" tabSelected="1" zoomScalePageLayoutView="0" workbookViewId="0" topLeftCell="A41">
      <selection activeCell="B57" sqref="B57"/>
    </sheetView>
  </sheetViews>
  <sheetFormatPr defaultColWidth="8.00390625" defaultRowHeight="12.75"/>
  <cols>
    <col min="1" max="1" width="2.421875" style="222" customWidth="1"/>
    <col min="2" max="2" width="25.7109375" style="171" customWidth="1"/>
    <col min="3" max="3" width="3.7109375" style="171" customWidth="1"/>
    <col min="4" max="4" width="17.421875" style="171" customWidth="1"/>
    <col min="5" max="6" width="2.7109375" style="171" customWidth="1"/>
    <col min="7" max="7" width="20.7109375" style="171" customWidth="1"/>
    <col min="8" max="8" width="4.7109375" style="171" customWidth="1"/>
    <col min="9" max="9" width="5.00390625" style="171" customWidth="1"/>
    <col min="10" max="10" width="18.7109375" style="171" customWidth="1"/>
    <col min="11" max="11" width="2.7109375" style="171" customWidth="1"/>
    <col min="12" max="12" width="25.140625" style="223" customWidth="1"/>
    <col min="13" max="16384" width="8.00390625" style="171" customWidth="1"/>
  </cols>
  <sheetData>
    <row r="1" spans="1:12" s="166" customFormat="1" ht="36.75" customHeight="1" thickBot="1">
      <c r="A1" s="408" t="s">
        <v>169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2" ht="6" customHeight="1" thickBot="1">
      <c r="A2" s="167"/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0.25" customHeight="1" thickBot="1">
      <c r="A3" s="411" t="s">
        <v>251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3"/>
    </row>
    <row r="4" spans="1:13" ht="3" customHeight="1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/>
    </row>
    <row r="5" spans="1:13" ht="22.5" customHeight="1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254" t="s">
        <v>304</v>
      </c>
      <c r="M5"/>
    </row>
    <row r="6" spans="1:13" ht="3" customHeight="1" thickBo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/>
    </row>
    <row r="7" spans="1:12" ht="20.25" customHeight="1" thickBot="1">
      <c r="A7" s="172"/>
      <c r="B7" s="422" t="s">
        <v>74</v>
      </c>
      <c r="C7" s="423"/>
      <c r="D7" s="173" t="s">
        <v>125</v>
      </c>
      <c r="E7" s="174"/>
      <c r="F7" s="172"/>
      <c r="G7" s="175" t="s">
        <v>385</v>
      </c>
      <c r="H7" s="172"/>
      <c r="I7" s="172"/>
      <c r="J7" s="373" t="s">
        <v>305</v>
      </c>
      <c r="K7" s="375"/>
      <c r="L7" s="177"/>
    </row>
    <row r="8" spans="1:12" ht="9.75" customHeight="1">
      <c r="A8" s="172"/>
      <c r="B8" s="178"/>
      <c r="C8" s="179"/>
      <c r="D8" s="180"/>
      <c r="E8" s="172"/>
      <c r="F8" s="172"/>
      <c r="G8" s="181" t="s">
        <v>120</v>
      </c>
      <c r="H8" s="172"/>
      <c r="I8" s="172"/>
      <c r="J8" s="172"/>
      <c r="K8" s="182" t="s">
        <v>195</v>
      </c>
      <c r="L8" s="131"/>
    </row>
    <row r="9" spans="1:12" ht="9.75" customHeight="1" thickBot="1">
      <c r="A9" s="172"/>
      <c r="B9" s="178"/>
      <c r="C9" s="179"/>
      <c r="D9" s="380" t="s">
        <v>196</v>
      </c>
      <c r="E9" s="381"/>
      <c r="F9" s="172"/>
      <c r="G9" s="183" t="s">
        <v>121</v>
      </c>
      <c r="H9" s="172"/>
      <c r="I9" s="172"/>
      <c r="J9" s="172"/>
      <c r="K9" s="172"/>
      <c r="L9" s="172"/>
    </row>
    <row r="10" spans="1:12" ht="9.75" customHeight="1">
      <c r="A10" s="172"/>
      <c r="B10" s="395" t="s">
        <v>194</v>
      </c>
      <c r="C10" s="396"/>
      <c r="D10" s="391" t="s">
        <v>126</v>
      </c>
      <c r="E10" s="393"/>
      <c r="F10" s="172"/>
      <c r="G10" s="183" t="s">
        <v>122</v>
      </c>
      <c r="H10" s="172"/>
      <c r="I10" s="172"/>
      <c r="J10" s="424" t="s">
        <v>306</v>
      </c>
      <c r="K10" s="425"/>
      <c r="L10" s="384"/>
    </row>
    <row r="11" spans="1:12" ht="9.75" customHeight="1" thickBot="1">
      <c r="A11" s="172"/>
      <c r="B11" s="397"/>
      <c r="C11" s="398"/>
      <c r="D11" s="392"/>
      <c r="E11" s="394"/>
      <c r="F11" s="172"/>
      <c r="G11" s="184" t="s">
        <v>309</v>
      </c>
      <c r="H11" s="172"/>
      <c r="I11" s="172"/>
      <c r="J11" s="426"/>
      <c r="K11" s="427"/>
      <c r="L11" s="385"/>
    </row>
    <row r="12" spans="1:12" ht="10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82" t="s">
        <v>195</v>
      </c>
      <c r="L12" s="131"/>
    </row>
    <row r="13" spans="1:12" s="185" customFormat="1" ht="4.5" customHeight="1" thickBot="1">
      <c r="A13" s="167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1:12" ht="15" customHeight="1" thickBot="1">
      <c r="A14" s="414" t="s">
        <v>180</v>
      </c>
      <c r="B14" s="415"/>
      <c r="C14" s="172"/>
      <c r="D14" s="186" t="s">
        <v>161</v>
      </c>
      <c r="E14" s="187"/>
      <c r="F14" s="172"/>
      <c r="G14" s="176" t="s">
        <v>193</v>
      </c>
      <c r="H14" s="172"/>
      <c r="I14" s="172"/>
      <c r="J14" s="188" t="s">
        <v>34</v>
      </c>
      <c r="K14" s="420"/>
      <c r="L14" s="421"/>
    </row>
    <row r="15" spans="1:12" ht="3.75" customHeight="1" thickBot="1">
      <c r="A15" s="416"/>
      <c r="B15" s="417"/>
      <c r="C15" s="172"/>
      <c r="D15" s="180"/>
      <c r="E15" s="189"/>
      <c r="F15" s="172"/>
      <c r="G15" s="172"/>
      <c r="H15" s="172"/>
      <c r="I15" s="172"/>
      <c r="J15" s="172"/>
      <c r="K15" s="190"/>
      <c r="L15" s="172"/>
    </row>
    <row r="16" spans="1:12" ht="15" customHeight="1" thickBot="1">
      <c r="A16" s="418"/>
      <c r="B16" s="419"/>
      <c r="C16" s="172"/>
      <c r="D16" s="186" t="s">
        <v>162</v>
      </c>
      <c r="E16" s="191"/>
      <c r="F16" s="172"/>
      <c r="G16" s="192" t="s">
        <v>20</v>
      </c>
      <c r="H16" s="172"/>
      <c r="I16" s="172"/>
      <c r="J16" s="188" t="s">
        <v>35</v>
      </c>
      <c r="K16" s="420"/>
      <c r="L16" s="421"/>
    </row>
    <row r="17" spans="1:12" ht="15" customHeight="1">
      <c r="A17" s="399" t="s">
        <v>181</v>
      </c>
      <c r="B17" s="399"/>
      <c r="C17" s="172"/>
      <c r="D17" s="192" t="s">
        <v>163</v>
      </c>
      <c r="E17" s="172"/>
      <c r="F17" s="172"/>
      <c r="G17" s="233"/>
      <c r="H17" s="172"/>
      <c r="I17" s="172"/>
      <c r="J17" s="172"/>
      <c r="K17" s="172"/>
      <c r="L17" s="172"/>
    </row>
    <row r="18" spans="1:12" s="195" customFormat="1" ht="15" customHeight="1">
      <c r="A18" s="400"/>
      <c r="B18" s="400"/>
      <c r="C18" s="172"/>
      <c r="D18" s="269"/>
      <c r="E18" s="172"/>
      <c r="F18" s="172"/>
      <c r="G18" s="192" t="s">
        <v>21</v>
      </c>
      <c r="H18" s="172"/>
      <c r="I18" s="172"/>
      <c r="J18" s="188" t="s">
        <v>79</v>
      </c>
      <c r="K18" s="378" t="s">
        <v>243</v>
      </c>
      <c r="L18" s="379"/>
    </row>
    <row r="19" spans="1:12" s="195" customFormat="1" ht="15" customHeight="1" thickBot="1">
      <c r="A19" s="361" t="s">
        <v>82</v>
      </c>
      <c r="B19" s="361"/>
      <c r="C19" s="172"/>
      <c r="D19" s="192" t="s">
        <v>164</v>
      </c>
      <c r="E19" s="172"/>
      <c r="F19" s="172"/>
      <c r="G19" s="255"/>
      <c r="H19" s="172"/>
      <c r="I19" s="172"/>
      <c r="J19" s="256"/>
      <c r="K19" s="378"/>
      <c r="L19" s="379"/>
    </row>
    <row r="20" spans="1:12" s="195" customFormat="1" ht="15" customHeight="1" thickBot="1">
      <c r="A20" s="388"/>
      <c r="B20" s="388"/>
      <c r="C20" s="172"/>
      <c r="D20" s="269"/>
      <c r="E20" s="172"/>
      <c r="F20" s="172"/>
      <c r="G20" s="258">
        <f>SUM(G17+(G19*2))</f>
        <v>0</v>
      </c>
      <c r="H20" s="259" t="s">
        <v>252</v>
      </c>
      <c r="I20" s="260"/>
      <c r="J20" s="261"/>
      <c r="K20" s="262"/>
      <c r="L20" s="263"/>
    </row>
    <row r="21" spans="1:12" ht="15" customHeight="1" thickBot="1">
      <c r="A21" s="361" t="s">
        <v>145</v>
      </c>
      <c r="B21" s="361"/>
      <c r="C21" s="172"/>
      <c r="D21" s="197" t="s">
        <v>146</v>
      </c>
      <c r="E21" s="172"/>
      <c r="F21" s="172"/>
      <c r="G21" s="253" t="s">
        <v>147</v>
      </c>
      <c r="H21" s="198"/>
      <c r="I21" s="198"/>
      <c r="J21" s="428" t="s">
        <v>148</v>
      </c>
      <c r="K21" s="428"/>
      <c r="L21" s="257" t="s">
        <v>144</v>
      </c>
    </row>
    <row r="22" spans="1:12" ht="15" customHeight="1">
      <c r="A22" s="363"/>
      <c r="B22" s="363"/>
      <c r="C22" s="172"/>
      <c r="D22" s="199"/>
      <c r="E22" s="172"/>
      <c r="F22" s="172"/>
      <c r="G22" s="200"/>
      <c r="H22" s="198"/>
      <c r="I22" s="198"/>
      <c r="J22" s="431"/>
      <c r="K22" s="431"/>
      <c r="L22" s="196"/>
    </row>
    <row r="23" spans="1:12" ht="15" customHeight="1" thickBot="1">
      <c r="A23" s="361" t="s">
        <v>167</v>
      </c>
      <c r="B23" s="361"/>
      <c r="C23" s="172"/>
      <c r="D23" s="197" t="s">
        <v>150</v>
      </c>
      <c r="E23" s="172"/>
      <c r="F23" s="172"/>
      <c r="G23" s="197" t="s">
        <v>151</v>
      </c>
      <c r="H23" s="198"/>
      <c r="I23" s="198"/>
      <c r="J23" s="429" t="s">
        <v>152</v>
      </c>
      <c r="K23" s="430"/>
      <c r="L23" s="197" t="s">
        <v>149</v>
      </c>
    </row>
    <row r="24" spans="1:12" ht="15" customHeight="1" thickBot="1">
      <c r="A24" s="363"/>
      <c r="B24" s="363"/>
      <c r="C24" s="172"/>
      <c r="D24" s="202"/>
      <c r="E24" s="172"/>
      <c r="F24" s="172"/>
      <c r="G24" s="200"/>
      <c r="H24" s="198"/>
      <c r="I24" s="242">
        <f>K24</f>
        <v>0</v>
      </c>
      <c r="J24" s="243" t="s">
        <v>154</v>
      </c>
      <c r="K24" s="240"/>
      <c r="L24" s="194"/>
    </row>
    <row r="25" spans="1:12" ht="15" customHeight="1" thickBot="1">
      <c r="A25" s="361" t="s">
        <v>165</v>
      </c>
      <c r="B25" s="361"/>
      <c r="C25" s="172"/>
      <c r="D25" s="172"/>
      <c r="E25" s="172"/>
      <c r="F25" s="172"/>
      <c r="G25" s="197" t="s">
        <v>155</v>
      </c>
      <c r="H25" s="172"/>
      <c r="I25" s="242">
        <f>K25</f>
        <v>0</v>
      </c>
      <c r="J25" s="243" t="s">
        <v>156</v>
      </c>
      <c r="K25" s="240"/>
      <c r="L25" s="197" t="s">
        <v>242</v>
      </c>
    </row>
    <row r="26" spans="1:12" ht="15" customHeight="1" thickBot="1">
      <c r="A26" s="363"/>
      <c r="B26" s="363"/>
      <c r="C26" s="172"/>
      <c r="D26" s="172"/>
      <c r="E26" s="172"/>
      <c r="F26" s="172"/>
      <c r="G26" s="193"/>
      <c r="H26" s="172"/>
      <c r="I26" s="242">
        <f>K26</f>
        <v>0</v>
      </c>
      <c r="J26" s="243" t="s">
        <v>157</v>
      </c>
      <c r="K26" s="240"/>
      <c r="L26" s="194"/>
    </row>
    <row r="27" spans="1:12" ht="15" customHeight="1">
      <c r="A27" s="382" t="s">
        <v>143</v>
      </c>
      <c r="B27" s="383"/>
      <c r="C27" s="172"/>
      <c r="D27" s="172"/>
      <c r="E27" s="172"/>
      <c r="F27" s="172"/>
      <c r="G27" s="197" t="s">
        <v>158</v>
      </c>
      <c r="H27" s="172"/>
      <c r="I27" s="172"/>
      <c r="J27" s="172"/>
      <c r="K27" s="172"/>
      <c r="L27" s="201" t="s">
        <v>153</v>
      </c>
    </row>
    <row r="28" spans="1:12" ht="15" customHeight="1" thickBot="1">
      <c r="A28" s="389"/>
      <c r="B28" s="390"/>
      <c r="C28" s="172"/>
      <c r="D28" s="172"/>
      <c r="E28" s="172"/>
      <c r="F28" s="172"/>
      <c r="G28" s="206"/>
      <c r="H28" s="172"/>
      <c r="I28" s="172"/>
      <c r="J28" s="172"/>
      <c r="K28" s="172"/>
      <c r="L28" s="204"/>
    </row>
    <row r="29" spans="1:12" ht="11.25" customHeight="1">
      <c r="A29" s="167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2" ht="15.75" customHeight="1">
      <c r="A30" s="167"/>
      <c r="B30" s="172"/>
      <c r="C30" s="172"/>
      <c r="D30" s="367" t="s">
        <v>244</v>
      </c>
      <c r="E30" s="368"/>
      <c r="F30" s="368"/>
      <c r="G30" s="368"/>
      <c r="H30" s="368"/>
      <c r="I30" s="368"/>
      <c r="J30" s="368"/>
      <c r="K30" s="368"/>
      <c r="L30" s="369"/>
    </row>
    <row r="31" spans="1:12" ht="3.75" customHeight="1">
      <c r="A31" s="167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ht="14.25" customHeight="1">
      <c r="A32" s="382" t="s">
        <v>168</v>
      </c>
      <c r="B32" s="383"/>
      <c r="C32" s="172"/>
      <c r="D32" s="172"/>
      <c r="E32" s="172"/>
      <c r="F32" s="172"/>
      <c r="G32" s="207" t="s">
        <v>245</v>
      </c>
      <c r="H32" s="227" t="s">
        <v>246</v>
      </c>
      <c r="I32" s="227" t="s">
        <v>247</v>
      </c>
      <c r="J32" s="172"/>
      <c r="K32" s="172"/>
      <c r="L32" s="207" t="s">
        <v>248</v>
      </c>
    </row>
    <row r="33" spans="1:12" ht="3.75" customHeight="1">
      <c r="A33" s="167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1:12" ht="12" customHeight="1">
      <c r="A34" s="361" t="s">
        <v>182</v>
      </c>
      <c r="B34" s="361"/>
      <c r="C34" s="172"/>
      <c r="D34" s="207" t="s">
        <v>159</v>
      </c>
      <c r="E34" s="359">
        <v>1</v>
      </c>
      <c r="F34" s="360"/>
      <c r="G34" s="208"/>
      <c r="H34" s="230"/>
      <c r="I34" s="231"/>
      <c r="J34" s="386" t="s">
        <v>153</v>
      </c>
      <c r="K34" s="387"/>
      <c r="L34" s="208"/>
    </row>
    <row r="35" spans="1:12" ht="12" customHeight="1">
      <c r="A35" s="363"/>
      <c r="B35" s="363"/>
      <c r="C35" s="172"/>
      <c r="D35" s="207" t="s">
        <v>159</v>
      </c>
      <c r="E35" s="359">
        <v>2</v>
      </c>
      <c r="F35" s="360"/>
      <c r="G35" s="208"/>
      <c r="H35" s="230"/>
      <c r="I35" s="231"/>
      <c r="J35" s="386" t="s">
        <v>153</v>
      </c>
      <c r="K35" s="387"/>
      <c r="L35" s="208"/>
    </row>
    <row r="36" spans="1:12" ht="12" customHeight="1">
      <c r="A36" s="167"/>
      <c r="B36" s="172"/>
      <c r="C36" s="172"/>
      <c r="D36" s="207" t="s">
        <v>159</v>
      </c>
      <c r="E36" s="359">
        <v>3</v>
      </c>
      <c r="F36" s="360"/>
      <c r="G36" s="208"/>
      <c r="H36" s="230"/>
      <c r="I36" s="231"/>
      <c r="J36" s="386" t="s">
        <v>153</v>
      </c>
      <c r="K36" s="387"/>
      <c r="L36" s="208"/>
    </row>
    <row r="37" spans="1:12" ht="5.25" customHeight="1">
      <c r="A37" s="167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</row>
    <row r="38" spans="1:12" ht="12" customHeight="1">
      <c r="A38" s="361" t="s">
        <v>183</v>
      </c>
      <c r="B38" s="361"/>
      <c r="C38" s="172"/>
      <c r="D38" s="207" t="s">
        <v>19</v>
      </c>
      <c r="E38" s="359">
        <v>1</v>
      </c>
      <c r="F38" s="360"/>
      <c r="G38" s="208"/>
      <c r="H38" s="230"/>
      <c r="I38" s="231"/>
      <c r="J38" s="386" t="s">
        <v>160</v>
      </c>
      <c r="K38" s="387"/>
      <c r="L38" s="208"/>
    </row>
    <row r="39" spans="1:12" ht="12" customHeight="1">
      <c r="A39" s="364"/>
      <c r="B39" s="364"/>
      <c r="C39" s="172"/>
      <c r="D39" s="207" t="s">
        <v>19</v>
      </c>
      <c r="E39" s="359">
        <v>2</v>
      </c>
      <c r="F39" s="360"/>
      <c r="G39" s="208"/>
      <c r="H39" s="230"/>
      <c r="I39" s="231"/>
      <c r="J39" s="386" t="s">
        <v>160</v>
      </c>
      <c r="K39" s="387"/>
      <c r="L39" s="208"/>
    </row>
    <row r="40" spans="1:12" ht="12" customHeight="1">
      <c r="A40" s="167"/>
      <c r="B40" s="172"/>
      <c r="C40" s="172"/>
      <c r="D40" s="207" t="s">
        <v>19</v>
      </c>
      <c r="E40" s="359">
        <v>3</v>
      </c>
      <c r="F40" s="360"/>
      <c r="G40" s="208"/>
      <c r="H40" s="230"/>
      <c r="I40" s="231"/>
      <c r="J40" s="386" t="s">
        <v>160</v>
      </c>
      <c r="K40" s="387"/>
      <c r="L40" s="208"/>
    </row>
    <row r="41" spans="1:12" ht="12" customHeight="1">
      <c r="A41" s="172"/>
      <c r="B41" s="172"/>
      <c r="C41" s="172"/>
      <c r="D41" s="207" t="s">
        <v>19</v>
      </c>
      <c r="E41" s="359">
        <v>4</v>
      </c>
      <c r="F41" s="360"/>
      <c r="G41" s="208"/>
      <c r="H41" s="230"/>
      <c r="I41" s="231"/>
      <c r="J41" s="386" t="s">
        <v>160</v>
      </c>
      <c r="K41" s="387"/>
      <c r="L41" s="208"/>
    </row>
    <row r="42" spans="1:12" ht="12" customHeight="1">
      <c r="A42" s="172"/>
      <c r="B42" s="172"/>
      <c r="C42" s="172"/>
      <c r="D42" s="207" t="s">
        <v>19</v>
      </c>
      <c r="E42" s="359">
        <v>5</v>
      </c>
      <c r="F42" s="360"/>
      <c r="G42" s="208"/>
      <c r="H42" s="230"/>
      <c r="I42" s="231"/>
      <c r="J42" s="386" t="s">
        <v>160</v>
      </c>
      <c r="K42" s="387"/>
      <c r="L42" s="208"/>
    </row>
    <row r="43" spans="1:12" ht="10.5" customHeight="1">
      <c r="A43" s="167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</row>
    <row r="44" spans="1:12" ht="13.5">
      <c r="A44" s="167"/>
      <c r="B44" s="172"/>
      <c r="C44" s="172"/>
      <c r="D44" s="370" t="s">
        <v>170</v>
      </c>
      <c r="E44" s="371"/>
      <c r="F44" s="371"/>
      <c r="G44" s="371"/>
      <c r="H44" s="371"/>
      <c r="I44" s="371"/>
      <c r="J44" s="371"/>
      <c r="K44" s="372"/>
      <c r="L44" s="209"/>
    </row>
    <row r="45" spans="1:12" ht="4.5" customHeight="1">
      <c r="A45" s="167"/>
      <c r="B45" s="210"/>
      <c r="C45" s="172"/>
      <c r="D45" s="172"/>
      <c r="E45" s="172"/>
      <c r="F45" s="172"/>
      <c r="G45" s="172"/>
      <c r="H45" s="172"/>
      <c r="I45" s="172"/>
      <c r="J45" s="172"/>
      <c r="K45" s="172"/>
      <c r="L45" s="209"/>
    </row>
    <row r="46" spans="1:12" ht="15" customHeight="1" thickBot="1">
      <c r="A46" s="167"/>
      <c r="B46" s="361" t="s">
        <v>171</v>
      </c>
      <c r="C46" s="361"/>
      <c r="D46" s="233"/>
      <c r="E46" s="172"/>
      <c r="F46" s="172"/>
      <c r="G46" s="172"/>
      <c r="H46" s="172"/>
      <c r="I46" s="172"/>
      <c r="J46" s="188" t="s">
        <v>249</v>
      </c>
      <c r="K46" s="172"/>
      <c r="L46" s="209"/>
    </row>
    <row r="47" spans="1:12" ht="14.25" thickBot="1">
      <c r="A47" s="167"/>
      <c r="B47" s="361" t="s">
        <v>172</v>
      </c>
      <c r="C47" s="361"/>
      <c r="D47" s="208"/>
      <c r="E47" s="228" t="s">
        <v>173</v>
      </c>
      <c r="F47" s="229"/>
      <c r="G47" s="232"/>
      <c r="H47" s="209"/>
      <c r="I47" s="209"/>
      <c r="J47" s="203" t="s">
        <v>175</v>
      </c>
      <c r="K47" s="191"/>
      <c r="L47" s="209"/>
    </row>
    <row r="48" spans="1:12" ht="3.75" customHeight="1" thickBot="1">
      <c r="A48" s="167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12" ht="14.25" thickBot="1">
      <c r="A49" s="167"/>
      <c r="B49" s="209"/>
      <c r="C49" s="172"/>
      <c r="D49" s="203" t="s">
        <v>53</v>
      </c>
      <c r="E49" s="191"/>
      <c r="F49" s="172"/>
      <c r="G49" s="172"/>
      <c r="H49" s="172"/>
      <c r="I49" s="172"/>
      <c r="J49" s="203" t="s">
        <v>176</v>
      </c>
      <c r="K49" s="191"/>
      <c r="L49" s="209"/>
    </row>
    <row r="50" spans="1:12" ht="14.25" thickBot="1">
      <c r="A50" s="167"/>
      <c r="B50" s="172"/>
      <c r="C50" s="172"/>
      <c r="D50" s="203" t="s">
        <v>3</v>
      </c>
      <c r="E50" s="191"/>
      <c r="F50" s="172"/>
      <c r="G50" s="172"/>
      <c r="H50" s="172"/>
      <c r="I50" s="172"/>
      <c r="J50" s="203" t="s">
        <v>177</v>
      </c>
      <c r="K50" s="191"/>
      <c r="L50" s="209"/>
    </row>
    <row r="51" spans="1:12" ht="14.25" thickBot="1">
      <c r="A51" s="167"/>
      <c r="B51" s="172"/>
      <c r="C51" s="172"/>
      <c r="D51" s="205" t="s">
        <v>174</v>
      </c>
      <c r="E51" s="191"/>
      <c r="F51" s="172"/>
      <c r="G51" s="172"/>
      <c r="H51" s="172"/>
      <c r="I51" s="172"/>
      <c r="J51" s="205" t="s">
        <v>178</v>
      </c>
      <c r="K51" s="191"/>
      <c r="L51" s="209"/>
    </row>
    <row r="52" spans="1:12" ht="13.5">
      <c r="A52" s="167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209"/>
    </row>
    <row r="53" spans="1:12" ht="13.5">
      <c r="A53" s="167"/>
      <c r="B53" s="370" t="s">
        <v>184</v>
      </c>
      <c r="C53" s="371"/>
      <c r="D53" s="371"/>
      <c r="E53" s="371"/>
      <c r="F53" s="371"/>
      <c r="G53" s="371"/>
      <c r="H53" s="371"/>
      <c r="I53" s="371"/>
      <c r="J53" s="372"/>
      <c r="K53" s="172"/>
      <c r="L53" s="209"/>
    </row>
    <row r="54" spans="1:12" ht="4.5" customHeight="1" thickBot="1">
      <c r="A54" s="167"/>
      <c r="B54" s="167"/>
      <c r="C54" s="172"/>
      <c r="D54" s="172"/>
      <c r="E54" s="172"/>
      <c r="F54" s="172"/>
      <c r="G54" s="172"/>
      <c r="H54" s="172"/>
      <c r="I54" s="172"/>
      <c r="J54" s="172"/>
      <c r="K54" s="172"/>
      <c r="L54" s="209"/>
    </row>
    <row r="55" spans="1:12" ht="14.25" thickBot="1">
      <c r="A55" s="167"/>
      <c r="B55" s="432" t="s">
        <v>185</v>
      </c>
      <c r="C55" s="433"/>
      <c r="D55" s="434"/>
      <c r="E55" s="189"/>
      <c r="F55" s="189"/>
      <c r="G55" s="432" t="s">
        <v>189</v>
      </c>
      <c r="H55" s="433"/>
      <c r="I55" s="433"/>
      <c r="J55" s="434"/>
      <c r="K55" s="172"/>
      <c r="L55" s="209"/>
    </row>
    <row r="56" spans="1:12" ht="13.5">
      <c r="A56" s="167"/>
      <c r="B56" s="211" t="s">
        <v>186</v>
      </c>
      <c r="C56" s="211" t="s">
        <v>187</v>
      </c>
      <c r="D56" s="211" t="s">
        <v>188</v>
      </c>
      <c r="E56" s="189"/>
      <c r="F56" s="189"/>
      <c r="G56" s="211" t="s">
        <v>186</v>
      </c>
      <c r="H56" s="211" t="s">
        <v>187</v>
      </c>
      <c r="I56" s="437" t="s">
        <v>188</v>
      </c>
      <c r="J56" s="438"/>
      <c r="K56" s="172"/>
      <c r="L56" s="207" t="s">
        <v>250</v>
      </c>
    </row>
    <row r="57" spans="1:12" ht="13.5">
      <c r="A57" s="241">
        <v>1</v>
      </c>
      <c r="B57" s="213"/>
      <c r="C57" s="214"/>
      <c r="D57" s="215"/>
      <c r="E57" s="172"/>
      <c r="F57" s="241">
        <v>1</v>
      </c>
      <c r="G57" s="216"/>
      <c r="H57" s="214"/>
      <c r="I57" s="362"/>
      <c r="J57" s="362"/>
      <c r="K57" s="172"/>
      <c r="L57" s="214"/>
    </row>
    <row r="58" spans="1:12" ht="13.5">
      <c r="A58" s="241">
        <v>2</v>
      </c>
      <c r="B58" s="213"/>
      <c r="C58" s="214"/>
      <c r="D58" s="215"/>
      <c r="E58" s="172"/>
      <c r="F58" s="241">
        <v>2</v>
      </c>
      <c r="G58" s="216"/>
      <c r="H58" s="214"/>
      <c r="I58" s="362"/>
      <c r="J58" s="362"/>
      <c r="K58" s="172"/>
      <c r="L58" s="214"/>
    </row>
    <row r="59" spans="1:12" ht="13.5">
      <c r="A59" s="217" t="str">
        <f>IF($G$17=2,"","3")</f>
        <v>3</v>
      </c>
      <c r="B59" s="213"/>
      <c r="C59" s="214"/>
      <c r="D59" s="215"/>
      <c r="E59" s="172"/>
      <c r="F59" s="217" t="str">
        <f>IF($G$17=2,"","3")</f>
        <v>3</v>
      </c>
      <c r="G59" s="216"/>
      <c r="H59" s="214"/>
      <c r="I59" s="362"/>
      <c r="J59" s="362"/>
      <c r="K59" s="172"/>
      <c r="L59" s="214"/>
    </row>
    <row r="60" spans="1:19" ht="13.5">
      <c r="A60" s="217">
        <f>IF($G$17=4,"4","")</f>
      </c>
      <c r="B60" s="213"/>
      <c r="C60" s="214"/>
      <c r="D60" s="215"/>
      <c r="E60" s="172"/>
      <c r="F60" s="217">
        <f>IF($G$17=4,"4","")</f>
      </c>
      <c r="G60" s="216"/>
      <c r="H60" s="214"/>
      <c r="I60" s="362"/>
      <c r="J60" s="362"/>
      <c r="K60" s="172"/>
      <c r="L60" s="214"/>
      <c r="N60" s="1"/>
      <c r="O60" s="1"/>
      <c r="P60" s="1"/>
      <c r="Q60" s="1"/>
      <c r="R60" s="1"/>
      <c r="S60" s="1"/>
    </row>
    <row r="61" spans="1:19" ht="13.5">
      <c r="A61" s="167"/>
      <c r="B61" s="218"/>
      <c r="C61" s="214"/>
      <c r="D61" s="215"/>
      <c r="E61" s="209"/>
      <c r="F61" s="209"/>
      <c r="G61" s="216"/>
      <c r="H61" s="214"/>
      <c r="I61" s="362"/>
      <c r="J61" s="362"/>
      <c r="K61" s="172"/>
      <c r="L61" s="209"/>
      <c r="N61" s="1"/>
      <c r="O61" s="1"/>
      <c r="P61" s="1"/>
      <c r="Q61" s="1"/>
      <c r="R61" s="1"/>
      <c r="S61" s="1"/>
    </row>
    <row r="62" spans="1:19" ht="13.5">
      <c r="A62" s="167"/>
      <c r="B62" s="213"/>
      <c r="C62" s="214"/>
      <c r="D62" s="215"/>
      <c r="E62" s="209"/>
      <c r="F62" s="209"/>
      <c r="G62" s="216"/>
      <c r="H62" s="214"/>
      <c r="I62" s="362"/>
      <c r="J62" s="362"/>
      <c r="K62" s="172"/>
      <c r="L62" s="209"/>
      <c r="N62" s="1"/>
      <c r="O62" s="1"/>
      <c r="P62" s="1"/>
      <c r="Q62" s="1"/>
      <c r="R62" s="1"/>
      <c r="S62" s="1"/>
    </row>
    <row r="63" spans="1:19" ht="13.5">
      <c r="A63" s="167"/>
      <c r="B63" s="213"/>
      <c r="C63" s="214"/>
      <c r="D63" s="215"/>
      <c r="E63" s="209"/>
      <c r="F63" s="209"/>
      <c r="G63" s="216"/>
      <c r="H63" s="214"/>
      <c r="I63" s="362"/>
      <c r="J63" s="362"/>
      <c r="K63" s="172"/>
      <c r="L63" s="209"/>
      <c r="N63" s="1"/>
      <c r="O63" s="1"/>
      <c r="P63" s="1"/>
      <c r="Q63" s="1"/>
      <c r="R63" s="1"/>
      <c r="S63" s="1"/>
    </row>
    <row r="64" spans="1:19" ht="13.5">
      <c r="A64" s="167"/>
      <c r="B64" s="213"/>
      <c r="C64" s="214"/>
      <c r="D64" s="215"/>
      <c r="E64" s="209"/>
      <c r="F64" s="209"/>
      <c r="G64" s="216"/>
      <c r="H64" s="214"/>
      <c r="I64" s="362"/>
      <c r="J64" s="362"/>
      <c r="K64" s="172"/>
      <c r="L64" s="209"/>
      <c r="N64" s="1"/>
      <c r="O64" s="1"/>
      <c r="P64" s="1"/>
      <c r="Q64" s="1"/>
      <c r="R64" s="1"/>
      <c r="S64" s="1"/>
    </row>
    <row r="65" spans="1:19" ht="5.25" customHeight="1" thickBot="1">
      <c r="A65" s="167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209"/>
      <c r="N65" s="1"/>
      <c r="O65" s="1"/>
      <c r="P65" s="1"/>
      <c r="Q65" s="1"/>
      <c r="R65" s="1"/>
      <c r="S65" s="1"/>
    </row>
    <row r="66" spans="1:12" s="1" customFormat="1" ht="14.25" thickBot="1">
      <c r="A66" s="167"/>
      <c r="B66" s="373" t="s">
        <v>192</v>
      </c>
      <c r="C66" s="374"/>
      <c r="D66" s="375"/>
      <c r="E66" s="209"/>
      <c r="F66" s="209"/>
      <c r="G66" s="373" t="s">
        <v>192</v>
      </c>
      <c r="H66" s="374"/>
      <c r="I66" s="374"/>
      <c r="J66" s="375"/>
      <c r="K66" s="209"/>
      <c r="L66" s="209"/>
    </row>
    <row r="67" spans="1:12" s="1" customFormat="1" ht="13.5">
      <c r="A67" s="167"/>
      <c r="B67" s="376"/>
      <c r="C67" s="377"/>
      <c r="D67" s="215"/>
      <c r="E67" s="209"/>
      <c r="F67" s="209"/>
      <c r="G67" s="376"/>
      <c r="H67" s="377"/>
      <c r="I67" s="435"/>
      <c r="J67" s="436"/>
      <c r="K67" s="209"/>
      <c r="L67" s="209"/>
    </row>
    <row r="68" spans="1:12" s="1" customFormat="1" ht="2.25" customHeight="1">
      <c r="A68" s="167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</row>
    <row r="69" spans="1:12" ht="13.5">
      <c r="A69" s="167"/>
      <c r="B69" s="212" t="s">
        <v>190</v>
      </c>
      <c r="C69" s="172"/>
      <c r="D69" s="172"/>
      <c r="E69" s="172"/>
      <c r="F69" s="172"/>
      <c r="G69" s="212" t="s">
        <v>190</v>
      </c>
      <c r="H69" s="172"/>
      <c r="I69" s="172"/>
      <c r="J69" s="172"/>
      <c r="K69" s="172"/>
      <c r="L69" s="207" t="s">
        <v>250</v>
      </c>
    </row>
    <row r="70" spans="1:12" ht="13.5">
      <c r="A70" s="404" t="s">
        <v>179</v>
      </c>
      <c r="B70" s="213"/>
      <c r="C70" s="172"/>
      <c r="D70" s="172"/>
      <c r="E70" s="172"/>
      <c r="F70" s="404" t="s">
        <v>179</v>
      </c>
      <c r="G70" s="216"/>
      <c r="H70" s="172"/>
      <c r="I70" s="172"/>
      <c r="J70" s="172"/>
      <c r="K70" s="172"/>
      <c r="L70" s="365"/>
    </row>
    <row r="71" spans="1:12" ht="13.5">
      <c r="A71" s="405"/>
      <c r="B71" s="213"/>
      <c r="C71" s="172"/>
      <c r="D71" s="172"/>
      <c r="E71" s="172"/>
      <c r="F71" s="405"/>
      <c r="G71" s="216"/>
      <c r="H71" s="172"/>
      <c r="I71" s="172"/>
      <c r="J71" s="172"/>
      <c r="K71" s="172"/>
      <c r="L71" s="366"/>
    </row>
    <row r="72" spans="1:12" ht="2.25" customHeight="1">
      <c r="A72" s="167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</row>
    <row r="73" spans="1:12" ht="13.5">
      <c r="A73" s="406" t="str">
        <f>IF($G$19=1,"","2")</f>
        <v>2</v>
      </c>
      <c r="B73" s="213"/>
      <c r="C73" s="172"/>
      <c r="D73" s="172"/>
      <c r="E73" s="172"/>
      <c r="F73" s="406" t="str">
        <f>IF($G$19=1,"","2")</f>
        <v>2</v>
      </c>
      <c r="G73" s="216"/>
      <c r="H73" s="172"/>
      <c r="I73" s="172"/>
      <c r="J73" s="172"/>
      <c r="K73" s="172"/>
      <c r="L73" s="365"/>
    </row>
    <row r="74" spans="1:12" ht="13.5">
      <c r="A74" s="407"/>
      <c r="B74" s="213"/>
      <c r="C74" s="172"/>
      <c r="D74" s="172"/>
      <c r="E74" s="172"/>
      <c r="F74" s="407"/>
      <c r="G74" s="216"/>
      <c r="H74" s="172"/>
      <c r="I74" s="172"/>
      <c r="J74" s="172"/>
      <c r="K74" s="172"/>
      <c r="L74" s="366"/>
    </row>
    <row r="75" spans="1:12" ht="13.5">
      <c r="A75" s="167"/>
      <c r="B75" s="219"/>
      <c r="C75" s="172"/>
      <c r="D75" s="172"/>
      <c r="E75" s="172"/>
      <c r="F75" s="172"/>
      <c r="G75" s="172"/>
      <c r="H75" s="172"/>
      <c r="I75" s="172"/>
      <c r="J75" s="172"/>
      <c r="K75" s="172"/>
      <c r="L75" s="209"/>
    </row>
    <row r="76" spans="1:12" ht="13.5">
      <c r="A76" s="401" t="s">
        <v>191</v>
      </c>
      <c r="B76" s="402"/>
      <c r="C76" s="403"/>
      <c r="D76" s="172"/>
      <c r="E76" s="401" t="s">
        <v>191</v>
      </c>
      <c r="F76" s="402"/>
      <c r="G76" s="402"/>
      <c r="H76" s="403"/>
      <c r="I76" s="172"/>
      <c r="J76" s="172"/>
      <c r="K76" s="172"/>
      <c r="L76" s="207" t="s">
        <v>250</v>
      </c>
    </row>
    <row r="77" spans="1:12" ht="13.5">
      <c r="A77" s="167"/>
      <c r="B77" s="220"/>
      <c r="C77" s="172"/>
      <c r="D77" s="172"/>
      <c r="E77" s="172"/>
      <c r="F77" s="172"/>
      <c r="G77" s="221"/>
      <c r="H77" s="172"/>
      <c r="I77" s="172"/>
      <c r="J77" s="172"/>
      <c r="K77" s="172"/>
      <c r="L77" s="365"/>
    </row>
    <row r="78" spans="1:12" ht="13.5">
      <c r="A78" s="167"/>
      <c r="B78" s="213"/>
      <c r="C78" s="172"/>
      <c r="D78" s="172"/>
      <c r="E78" s="172"/>
      <c r="F78" s="172"/>
      <c r="G78" s="216"/>
      <c r="H78" s="172"/>
      <c r="I78" s="172"/>
      <c r="J78" s="172"/>
      <c r="K78" s="172"/>
      <c r="L78" s="366"/>
    </row>
    <row r="79" spans="1:12" ht="13.5">
      <c r="A79" s="167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</row>
  </sheetData>
  <sheetProtection sheet="1" formatCells="0" selectLockedCells="1"/>
  <mergeCells count="81">
    <mergeCell ref="I59:J59"/>
    <mergeCell ref="K16:L16"/>
    <mergeCell ref="I67:J67"/>
    <mergeCell ref="J34:K34"/>
    <mergeCell ref="J38:K38"/>
    <mergeCell ref="J39:K39"/>
    <mergeCell ref="J40:K40"/>
    <mergeCell ref="G55:J55"/>
    <mergeCell ref="I56:J56"/>
    <mergeCell ref="I57:J57"/>
    <mergeCell ref="I58:J58"/>
    <mergeCell ref="J36:K36"/>
    <mergeCell ref="A32:B32"/>
    <mergeCell ref="J21:K21"/>
    <mergeCell ref="J23:K23"/>
    <mergeCell ref="J22:K22"/>
    <mergeCell ref="B55:D55"/>
    <mergeCell ref="J41:K41"/>
    <mergeCell ref="J42:K42"/>
    <mergeCell ref="B46:C46"/>
    <mergeCell ref="G67:H67"/>
    <mergeCell ref="A1:L1"/>
    <mergeCell ref="A3:L3"/>
    <mergeCell ref="A14:B14"/>
    <mergeCell ref="A15:B16"/>
    <mergeCell ref="K14:L14"/>
    <mergeCell ref="I61:J61"/>
    <mergeCell ref="B7:C7"/>
    <mergeCell ref="J7:K7"/>
    <mergeCell ref="J10:K11"/>
    <mergeCell ref="E76:H76"/>
    <mergeCell ref="A76:C76"/>
    <mergeCell ref="A70:A71"/>
    <mergeCell ref="A73:A74"/>
    <mergeCell ref="F70:F71"/>
    <mergeCell ref="F73:F74"/>
    <mergeCell ref="A28:B28"/>
    <mergeCell ref="D10:D11"/>
    <mergeCell ref="E10:E11"/>
    <mergeCell ref="B10:C11"/>
    <mergeCell ref="A26:B26"/>
    <mergeCell ref="A17:B17"/>
    <mergeCell ref="A18:B18"/>
    <mergeCell ref="A21:B21"/>
    <mergeCell ref="A19:B19"/>
    <mergeCell ref="B67:C67"/>
    <mergeCell ref="A34:B34"/>
    <mergeCell ref="K18:L19"/>
    <mergeCell ref="D9:E9"/>
    <mergeCell ref="A27:B27"/>
    <mergeCell ref="L10:L11"/>
    <mergeCell ref="A22:B22"/>
    <mergeCell ref="A23:B23"/>
    <mergeCell ref="J35:K35"/>
    <mergeCell ref="A20:B20"/>
    <mergeCell ref="L73:L74"/>
    <mergeCell ref="L77:L78"/>
    <mergeCell ref="D30:L30"/>
    <mergeCell ref="D44:K44"/>
    <mergeCell ref="L70:L71"/>
    <mergeCell ref="G66:J66"/>
    <mergeCell ref="B66:D66"/>
    <mergeCell ref="I60:J60"/>
    <mergeCell ref="B47:C47"/>
    <mergeCell ref="B53:J53"/>
    <mergeCell ref="I62:J62"/>
    <mergeCell ref="I63:J63"/>
    <mergeCell ref="I64:J64"/>
    <mergeCell ref="A24:B24"/>
    <mergeCell ref="E42:F42"/>
    <mergeCell ref="E35:F35"/>
    <mergeCell ref="A25:B25"/>
    <mergeCell ref="A35:B35"/>
    <mergeCell ref="E34:F34"/>
    <mergeCell ref="A39:B39"/>
    <mergeCell ref="E38:F38"/>
    <mergeCell ref="E39:F39"/>
    <mergeCell ref="E40:F40"/>
    <mergeCell ref="E41:F41"/>
    <mergeCell ref="A38:B38"/>
    <mergeCell ref="E36:F36"/>
  </mergeCells>
  <conditionalFormatting sqref="G11">
    <cfRule type="cellIs" priority="1" dxfId="0" operator="equal" stopIfTrue="1">
      <formula>0</formula>
    </cfRule>
  </conditionalFormatting>
  <hyperlinks>
    <hyperlink ref="G11" r:id="rId1" display="campionati.classifiche@federtennis.it"/>
  </hyperlinks>
  <printOptions horizontalCentered="1" verticalCentered="1"/>
  <pageMargins left="0.35433070866141736" right="0.39" top="0.3937007874015748" bottom="0.3937007874015748" header="0" footer="0"/>
  <pageSetup fitToHeight="1" fitToWidth="1" horizontalDpi="360" verticalDpi="360" orientation="portrait" paperSize="9" scale="78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6"/>
  <sheetViews>
    <sheetView showGridLines="0" zoomScalePageLayoutView="0" workbookViewId="0" topLeftCell="A18">
      <selection activeCell="B22" sqref="B22:I22"/>
    </sheetView>
  </sheetViews>
  <sheetFormatPr defaultColWidth="11.421875" defaultRowHeight="12.75"/>
  <cols>
    <col min="1" max="1" width="3.28125" style="315" customWidth="1"/>
    <col min="2" max="2" width="11.00390625" style="315" customWidth="1"/>
    <col min="3" max="3" width="1.8515625" style="315" customWidth="1"/>
    <col min="4" max="4" width="5.421875" style="315" customWidth="1"/>
    <col min="5" max="5" width="11.00390625" style="315" customWidth="1"/>
    <col min="6" max="6" width="1.8515625" style="315" customWidth="1"/>
    <col min="7" max="7" width="7.421875" style="315" customWidth="1"/>
    <col min="8" max="8" width="1.8515625" style="315" customWidth="1"/>
    <col min="9" max="9" width="7.28125" style="315" customWidth="1"/>
    <col min="10" max="10" width="1.8515625" style="315" customWidth="1"/>
    <col min="11" max="11" width="6.00390625" style="315" customWidth="1"/>
    <col min="12" max="12" width="1.8515625" style="315" customWidth="1"/>
    <col min="13" max="13" width="6.57421875" style="315" customWidth="1"/>
    <col min="14" max="14" width="5.57421875" style="315" customWidth="1"/>
    <col min="15" max="15" width="5.28125" style="315" customWidth="1"/>
    <col min="16" max="16" width="7.00390625" style="315" hidden="1" customWidth="1"/>
    <col min="17" max="17" width="11.140625" style="315" bestFit="1" customWidth="1"/>
    <col min="18" max="18" width="8.7109375" style="315" customWidth="1"/>
    <col min="19" max="20" width="7.421875" style="315" customWidth="1"/>
    <col min="21" max="16384" width="11.421875" style="315" customWidth="1"/>
  </cols>
  <sheetData>
    <row r="1" ht="9" customHeight="1"/>
    <row r="2" spans="2:3" ht="15">
      <c r="B2" s="272" t="s">
        <v>310</v>
      </c>
      <c r="C2" s="272"/>
    </row>
    <row r="3" spans="2:19" ht="12.75">
      <c r="B3" s="439"/>
      <c r="C3" s="43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</row>
    <row r="4" ht="3.75" customHeight="1"/>
    <row r="5" spans="2:19" ht="14.25">
      <c r="B5" s="441" t="s">
        <v>32</v>
      </c>
      <c r="C5" s="441"/>
      <c r="D5" s="441"/>
      <c r="E5" s="441"/>
      <c r="F5" s="273"/>
      <c r="G5" s="317" t="s">
        <v>311</v>
      </c>
      <c r="H5" s="317"/>
      <c r="I5" s="273"/>
      <c r="J5" s="317"/>
      <c r="K5" s="273"/>
      <c r="L5" s="317"/>
      <c r="M5" s="273"/>
      <c r="N5" s="274" t="s">
        <v>312</v>
      </c>
      <c r="O5" s="274"/>
      <c r="P5" s="274"/>
      <c r="Q5" s="442"/>
      <c r="R5" s="442"/>
      <c r="S5" s="442"/>
    </row>
    <row r="6" spans="2:19" ht="15.75">
      <c r="B6" s="443"/>
      <c r="C6" s="443"/>
      <c r="D6" s="444"/>
      <c r="E6" s="444"/>
      <c r="F6" s="304"/>
      <c r="G6" s="318"/>
      <c r="H6" s="319"/>
      <c r="I6" s="319"/>
      <c r="J6" s="319"/>
      <c r="K6" s="320"/>
      <c r="L6" s="320"/>
      <c r="M6" s="320"/>
      <c r="N6" s="275"/>
      <c r="O6" s="270"/>
      <c r="P6" s="270"/>
      <c r="Q6" s="445"/>
      <c r="R6" s="445"/>
      <c r="S6" s="445"/>
    </row>
    <row r="7" spans="2:19" ht="12.75" customHeight="1">
      <c r="B7" s="481"/>
      <c r="C7" s="442"/>
      <c r="D7" s="442"/>
      <c r="E7" s="442"/>
      <c r="G7" s="318" t="s">
        <v>363</v>
      </c>
      <c r="H7" s="322"/>
      <c r="I7" s="318" t="s">
        <v>364</v>
      </c>
      <c r="J7" s="322"/>
      <c r="K7" s="323" t="s">
        <v>365</v>
      </c>
      <c r="L7" s="324"/>
      <c r="M7" s="320"/>
      <c r="N7" s="325"/>
      <c r="Q7" s="321"/>
      <c r="R7" s="321"/>
      <c r="S7" s="321"/>
    </row>
    <row r="8" ht="9.75" customHeight="1">
      <c r="K8" s="316"/>
    </row>
    <row r="9" spans="2:18" ht="9.75" customHeight="1">
      <c r="B9" s="276" t="s">
        <v>313</v>
      </c>
      <c r="C9" s="326"/>
      <c r="E9" s="277" t="s">
        <v>314</v>
      </c>
      <c r="F9" s="327"/>
      <c r="G9" s="328"/>
      <c r="H9" s="446" t="s">
        <v>315</v>
      </c>
      <c r="I9" s="447"/>
      <c r="J9" s="329"/>
      <c r="K9" s="278"/>
      <c r="L9" s="328"/>
      <c r="M9" s="278"/>
      <c r="Q9" s="328" t="s">
        <v>33</v>
      </c>
      <c r="R9" s="321"/>
    </row>
    <row r="10" spans="2:18" ht="4.5" customHeight="1">
      <c r="B10" s="276"/>
      <c r="C10" s="276"/>
      <c r="E10" s="277"/>
      <c r="F10" s="277"/>
      <c r="G10" s="328"/>
      <c r="H10" s="328"/>
      <c r="I10" s="278"/>
      <c r="J10" s="328"/>
      <c r="K10" s="278"/>
      <c r="L10" s="328"/>
      <c r="M10" s="278"/>
      <c r="Q10" s="328"/>
      <c r="R10" s="279"/>
    </row>
    <row r="11" spans="2:6" ht="12.75" customHeight="1">
      <c r="B11" s="276" t="s">
        <v>34</v>
      </c>
      <c r="C11" s="276"/>
      <c r="D11" s="442"/>
      <c r="E11" s="442"/>
      <c r="F11" s="316"/>
    </row>
    <row r="12" spans="2:4" ht="6" customHeight="1">
      <c r="B12" s="276"/>
      <c r="C12" s="276"/>
      <c r="D12" s="280"/>
    </row>
    <row r="13" spans="2:6" ht="12.75" customHeight="1">
      <c r="B13" s="276" t="s">
        <v>35</v>
      </c>
      <c r="C13" s="276"/>
      <c r="D13" s="321"/>
      <c r="E13" s="276" t="s">
        <v>78</v>
      </c>
      <c r="F13" s="276"/>
    </row>
    <row r="14" spans="2:6" ht="5.25" customHeight="1">
      <c r="B14" s="276"/>
      <c r="C14" s="276"/>
      <c r="D14" s="278"/>
      <c r="E14" s="276"/>
      <c r="F14" s="276"/>
    </row>
    <row r="15" spans="2:12" ht="11.25" customHeight="1">
      <c r="B15" s="276" t="s">
        <v>316</v>
      </c>
      <c r="C15" s="276"/>
      <c r="D15" s="442"/>
      <c r="E15" s="442"/>
      <c r="F15" s="316"/>
      <c r="G15" s="276" t="s">
        <v>80</v>
      </c>
      <c r="H15" s="276"/>
      <c r="J15" s="276"/>
      <c r="L15" s="276"/>
    </row>
    <row r="16" spans="2:19" ht="14.25" customHeight="1">
      <c r="B16" s="448" t="s">
        <v>317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276"/>
      <c r="P16" s="276"/>
      <c r="Q16" s="449" t="s">
        <v>318</v>
      </c>
      <c r="R16" s="449"/>
      <c r="S16" s="449"/>
    </row>
    <row r="17" spans="2:19" ht="15.75" customHeight="1">
      <c r="B17" s="448" t="s">
        <v>81</v>
      </c>
      <c r="C17" s="448"/>
      <c r="D17" s="450"/>
      <c r="E17" s="442"/>
      <c r="F17" s="442"/>
      <c r="G17" s="442"/>
      <c r="H17" s="442"/>
      <c r="I17" s="442"/>
      <c r="J17" s="442"/>
      <c r="K17" s="442"/>
      <c r="L17" s="442"/>
      <c r="M17" s="442"/>
      <c r="N17" s="315" t="s">
        <v>82</v>
      </c>
      <c r="Q17" s="321"/>
      <c r="R17" s="277" t="s">
        <v>83</v>
      </c>
      <c r="S17" s="321"/>
    </row>
    <row r="18" spans="2:7" ht="15" customHeight="1">
      <c r="B18" s="448" t="s">
        <v>84</v>
      </c>
      <c r="C18" s="448"/>
      <c r="D18" s="450"/>
      <c r="E18" s="450"/>
      <c r="F18" s="450"/>
      <c r="G18" s="450"/>
    </row>
    <row r="19" spans="11:12" ht="12.75">
      <c r="K19" s="330"/>
      <c r="L19" s="330"/>
    </row>
    <row r="20" spans="2:20" ht="22.5" customHeight="1">
      <c r="B20" s="451" t="s">
        <v>319</v>
      </c>
      <c r="C20" s="451"/>
      <c r="D20" s="451"/>
      <c r="E20" s="451"/>
      <c r="F20" s="451"/>
      <c r="G20" s="451"/>
      <c r="H20" s="331"/>
      <c r="J20" s="331"/>
      <c r="K20" s="452" t="s">
        <v>13</v>
      </c>
      <c r="L20" s="453"/>
      <c r="M20" s="281" t="s">
        <v>320</v>
      </c>
      <c r="N20" s="282" t="s">
        <v>321</v>
      </c>
      <c r="O20" s="452" t="s">
        <v>386</v>
      </c>
      <c r="P20" s="456"/>
      <c r="Q20" s="456"/>
      <c r="R20" s="453"/>
      <c r="S20" s="282" t="s">
        <v>366</v>
      </c>
      <c r="T20" s="282" t="s">
        <v>367</v>
      </c>
    </row>
    <row r="21" spans="2:20" ht="19.5" customHeight="1">
      <c r="B21" s="451"/>
      <c r="C21" s="451"/>
      <c r="D21" s="451"/>
      <c r="E21" s="451"/>
      <c r="F21" s="451"/>
      <c r="G21" s="451"/>
      <c r="H21" s="331"/>
      <c r="J21" s="331"/>
      <c r="K21" s="454"/>
      <c r="L21" s="455"/>
      <c r="M21" s="283" t="s">
        <v>322</v>
      </c>
      <c r="N21" s="283" t="s">
        <v>323</v>
      </c>
      <c r="O21" s="454"/>
      <c r="P21" s="457"/>
      <c r="Q21" s="457"/>
      <c r="R21" s="455"/>
      <c r="S21" s="283" t="s">
        <v>368</v>
      </c>
      <c r="T21" s="283" t="s">
        <v>369</v>
      </c>
    </row>
    <row r="22" spans="1:20" s="276" customFormat="1" ht="18" customHeight="1">
      <c r="A22" s="284" t="s">
        <v>85</v>
      </c>
      <c r="B22" s="449"/>
      <c r="C22" s="449"/>
      <c r="D22" s="449"/>
      <c r="E22" s="449"/>
      <c r="F22" s="449"/>
      <c r="G22" s="449"/>
      <c r="H22" s="449"/>
      <c r="I22" s="449"/>
      <c r="J22" s="305"/>
      <c r="K22" s="332"/>
      <c r="L22" s="305"/>
      <c r="M22" s="285"/>
      <c r="N22" s="285"/>
      <c r="O22" s="458"/>
      <c r="P22" s="459"/>
      <c r="Q22" s="459"/>
      <c r="R22" s="460"/>
      <c r="S22" s="286"/>
      <c r="T22" s="286"/>
    </row>
    <row r="23" spans="1:20" s="276" customFormat="1" ht="18" customHeight="1">
      <c r="A23" s="284" t="s">
        <v>86</v>
      </c>
      <c r="B23" s="461"/>
      <c r="C23" s="461"/>
      <c r="D23" s="461"/>
      <c r="E23" s="461"/>
      <c r="F23" s="461"/>
      <c r="G23" s="461"/>
      <c r="H23" s="461"/>
      <c r="I23" s="461"/>
      <c r="J23" s="306"/>
      <c r="K23" s="307"/>
      <c r="L23" s="306"/>
      <c r="M23" s="287"/>
      <c r="N23" s="287"/>
      <c r="O23" s="462"/>
      <c r="P23" s="463"/>
      <c r="Q23" s="463"/>
      <c r="R23" s="464"/>
      <c r="S23" s="288"/>
      <c r="T23" s="288"/>
    </row>
    <row r="24" spans="1:20" s="276" customFormat="1" ht="18" customHeight="1">
      <c r="A24" s="284" t="s">
        <v>87</v>
      </c>
      <c r="B24" s="461"/>
      <c r="C24" s="461"/>
      <c r="D24" s="461"/>
      <c r="E24" s="461"/>
      <c r="F24" s="461"/>
      <c r="G24" s="461"/>
      <c r="H24" s="461"/>
      <c r="I24" s="461"/>
      <c r="J24" s="306"/>
      <c r="K24" s="333"/>
      <c r="L24" s="306"/>
      <c r="M24" s="334"/>
      <c r="N24" s="334"/>
      <c r="O24" s="462"/>
      <c r="P24" s="463"/>
      <c r="Q24" s="463"/>
      <c r="R24" s="464"/>
      <c r="S24" s="288"/>
      <c r="T24" s="288"/>
    </row>
    <row r="25" spans="1:20" s="276" customFormat="1" ht="18" customHeight="1">
      <c r="A25" s="284" t="s">
        <v>88</v>
      </c>
      <c r="B25" s="461"/>
      <c r="C25" s="461"/>
      <c r="D25" s="461"/>
      <c r="E25" s="461"/>
      <c r="F25" s="461"/>
      <c r="G25" s="461"/>
      <c r="H25" s="461"/>
      <c r="I25" s="461"/>
      <c r="J25" s="306"/>
      <c r="K25" s="307"/>
      <c r="L25" s="306"/>
      <c r="M25" s="287"/>
      <c r="N25" s="287"/>
      <c r="O25" s="462"/>
      <c r="P25" s="463"/>
      <c r="Q25" s="463"/>
      <c r="R25" s="464"/>
      <c r="S25" s="288"/>
      <c r="T25" s="288"/>
    </row>
    <row r="26" spans="1:20" s="276" customFormat="1" ht="18" customHeight="1">
      <c r="A26" s="284" t="s">
        <v>89</v>
      </c>
      <c r="B26" s="461"/>
      <c r="C26" s="461"/>
      <c r="D26" s="461"/>
      <c r="E26" s="461"/>
      <c r="F26" s="461"/>
      <c r="G26" s="461"/>
      <c r="H26" s="461"/>
      <c r="I26" s="461"/>
      <c r="J26" s="306"/>
      <c r="K26" s="307"/>
      <c r="L26" s="306"/>
      <c r="M26" s="287"/>
      <c r="N26" s="287"/>
      <c r="O26" s="462"/>
      <c r="P26" s="463"/>
      <c r="Q26" s="463"/>
      <c r="R26" s="464"/>
      <c r="S26" s="288"/>
      <c r="T26" s="288"/>
    </row>
    <row r="27" spans="1:20" s="276" customFormat="1" ht="18" customHeight="1">
      <c r="A27" s="284" t="s">
        <v>90</v>
      </c>
      <c r="B27" s="461"/>
      <c r="C27" s="461"/>
      <c r="D27" s="461"/>
      <c r="E27" s="461"/>
      <c r="F27" s="461"/>
      <c r="G27" s="461"/>
      <c r="H27" s="461"/>
      <c r="I27" s="461"/>
      <c r="J27" s="306"/>
      <c r="K27" s="307"/>
      <c r="L27" s="306"/>
      <c r="M27" s="287"/>
      <c r="N27" s="287"/>
      <c r="O27" s="462"/>
      <c r="P27" s="463"/>
      <c r="Q27" s="463"/>
      <c r="R27" s="464"/>
      <c r="S27" s="288"/>
      <c r="T27" s="288"/>
    </row>
    <row r="28" spans="1:20" s="276" customFormat="1" ht="18" customHeight="1">
      <c r="A28" s="284" t="s">
        <v>91</v>
      </c>
      <c r="B28" s="461"/>
      <c r="C28" s="461"/>
      <c r="D28" s="461"/>
      <c r="E28" s="461"/>
      <c r="F28" s="461"/>
      <c r="G28" s="461"/>
      <c r="H28" s="461"/>
      <c r="I28" s="461"/>
      <c r="J28" s="306"/>
      <c r="K28" s="307"/>
      <c r="L28" s="306"/>
      <c r="M28" s="287"/>
      <c r="N28" s="287"/>
      <c r="O28" s="462"/>
      <c r="P28" s="463"/>
      <c r="Q28" s="463"/>
      <c r="R28" s="464"/>
      <c r="S28" s="288"/>
      <c r="T28" s="288"/>
    </row>
    <row r="29" spans="1:20" s="276" customFormat="1" ht="18" customHeight="1">
      <c r="A29" s="284" t="s">
        <v>92</v>
      </c>
      <c r="B29" s="461"/>
      <c r="C29" s="461"/>
      <c r="D29" s="461"/>
      <c r="E29" s="461"/>
      <c r="F29" s="461"/>
      <c r="G29" s="465"/>
      <c r="H29" s="465"/>
      <c r="I29" s="465"/>
      <c r="J29" s="335"/>
      <c r="K29" s="336"/>
      <c r="L29" s="308"/>
      <c r="M29" s="289"/>
      <c r="N29" s="289"/>
      <c r="O29" s="466"/>
      <c r="P29" s="467"/>
      <c r="Q29" s="467"/>
      <c r="R29" s="468"/>
      <c r="S29" s="288"/>
      <c r="T29" s="289"/>
    </row>
    <row r="30" spans="2:19" ht="24" customHeight="1">
      <c r="B30" s="448" t="s">
        <v>324</v>
      </c>
      <c r="C30" s="448"/>
      <c r="D30" s="450"/>
      <c r="E30" s="450"/>
      <c r="G30" s="461"/>
      <c r="H30" s="461"/>
      <c r="I30" s="461"/>
      <c r="J30" s="461"/>
      <c r="K30" s="449"/>
      <c r="L30" s="449"/>
      <c r="M30" s="449"/>
      <c r="N30" s="449"/>
      <c r="O30" s="284"/>
      <c r="P30" s="284"/>
      <c r="Q30" s="290" t="s">
        <v>387</v>
      </c>
      <c r="R30" s="469"/>
      <c r="S30" s="469"/>
    </row>
    <row r="31" spans="2:12" ht="16.5" customHeight="1">
      <c r="B31" s="276" t="s">
        <v>325</v>
      </c>
      <c r="C31" s="276"/>
      <c r="D31" s="276"/>
      <c r="E31" s="276"/>
      <c r="F31" s="276"/>
      <c r="G31" s="276"/>
      <c r="H31" s="276"/>
      <c r="I31" s="276"/>
      <c r="J31" s="276"/>
      <c r="L31" s="276"/>
    </row>
    <row r="32" spans="1:19" ht="18" customHeight="1">
      <c r="A32" s="276" t="s">
        <v>93</v>
      </c>
      <c r="B32" s="449"/>
      <c r="C32" s="449"/>
      <c r="D32" s="449"/>
      <c r="E32" s="449"/>
      <c r="F32" s="449"/>
      <c r="G32" s="449"/>
      <c r="H32" s="449"/>
      <c r="I32" s="449"/>
      <c r="J32" s="284"/>
      <c r="L32" s="284"/>
      <c r="M32" s="328"/>
      <c r="N32" s="291" t="s">
        <v>326</v>
      </c>
      <c r="O32" s="291"/>
      <c r="P32" s="273"/>
      <c r="Q32" s="292"/>
      <c r="R32" s="276"/>
      <c r="S32" s="337"/>
    </row>
    <row r="33" spans="1:19" ht="18" customHeight="1">
      <c r="A33" s="276" t="s">
        <v>327</v>
      </c>
      <c r="B33" s="461"/>
      <c r="C33" s="461"/>
      <c r="D33" s="461"/>
      <c r="E33" s="461"/>
      <c r="F33" s="461"/>
      <c r="G33" s="461"/>
      <c r="H33" s="461"/>
      <c r="I33" s="461"/>
      <c r="J33" s="284"/>
      <c r="L33" s="284"/>
      <c r="M33" s="328"/>
      <c r="N33" s="291" t="s">
        <v>326</v>
      </c>
      <c r="O33" s="291"/>
      <c r="P33" s="273"/>
      <c r="Q33" s="293"/>
      <c r="R33" s="276"/>
      <c r="S33" s="337"/>
    </row>
    <row r="34" spans="1:19" ht="18" customHeight="1">
      <c r="A34" s="276" t="s">
        <v>328</v>
      </c>
      <c r="B34" s="461"/>
      <c r="C34" s="461"/>
      <c r="D34" s="461"/>
      <c r="E34" s="461"/>
      <c r="F34" s="461"/>
      <c r="G34" s="461"/>
      <c r="H34" s="461"/>
      <c r="I34" s="461"/>
      <c r="J34" s="284"/>
      <c r="L34" s="284"/>
      <c r="M34" s="328"/>
      <c r="N34" s="291" t="s">
        <v>326</v>
      </c>
      <c r="O34" s="291"/>
      <c r="P34" s="273"/>
      <c r="Q34" s="293"/>
      <c r="R34" s="276"/>
      <c r="S34" s="337"/>
    </row>
    <row r="35" spans="1:19" ht="18" customHeight="1">
      <c r="A35" s="276" t="s">
        <v>329</v>
      </c>
      <c r="B35" s="461"/>
      <c r="C35" s="461"/>
      <c r="D35" s="461"/>
      <c r="E35" s="461"/>
      <c r="F35" s="461"/>
      <c r="G35" s="461"/>
      <c r="H35" s="461"/>
      <c r="I35" s="461"/>
      <c r="J35" s="284"/>
      <c r="L35" s="284"/>
      <c r="M35" s="328"/>
      <c r="N35" s="291" t="s">
        <v>326</v>
      </c>
      <c r="O35" s="291"/>
      <c r="P35" s="273"/>
      <c r="Q35" s="293"/>
      <c r="R35" s="276"/>
      <c r="S35" s="337"/>
    </row>
    <row r="36" spans="2:17" ht="12.75">
      <c r="B36" s="276"/>
      <c r="C36" s="276"/>
      <c r="D36" s="448"/>
      <c r="E36" s="450"/>
      <c r="F36" s="450"/>
      <c r="G36" s="450"/>
      <c r="H36" s="450"/>
      <c r="I36" s="450"/>
      <c r="N36" s="276"/>
      <c r="O36" s="276"/>
      <c r="P36" s="276"/>
      <c r="Q36" s="294"/>
    </row>
    <row r="37" spans="2:19" ht="12.75">
      <c r="B37" s="470" t="s">
        <v>330</v>
      </c>
      <c r="C37" s="470"/>
      <c r="D37" s="470"/>
      <c r="E37" s="470"/>
      <c r="F37" s="470"/>
      <c r="G37" s="470"/>
      <c r="H37" s="284"/>
      <c r="J37" s="284"/>
      <c r="L37" s="284"/>
      <c r="Q37" s="470" t="s">
        <v>331</v>
      </c>
      <c r="R37" s="470"/>
      <c r="S37" s="470"/>
    </row>
    <row r="38" spans="2:19" ht="15" customHeight="1">
      <c r="B38" s="471"/>
      <c r="C38" s="471"/>
      <c r="D38" s="472"/>
      <c r="E38" s="472"/>
      <c r="F38" s="472"/>
      <c r="G38" s="472"/>
      <c r="I38" s="295" t="s">
        <v>332</v>
      </c>
      <c r="K38" s="442"/>
      <c r="L38" s="442"/>
      <c r="M38" s="442"/>
      <c r="Q38" s="471"/>
      <c r="R38" s="472"/>
      <c r="S38" s="472"/>
    </row>
    <row r="39" spans="2:17" ht="15.75" customHeight="1">
      <c r="B39" s="473" t="s">
        <v>333</v>
      </c>
      <c r="C39" s="473"/>
      <c r="D39" s="473"/>
      <c r="E39" s="473"/>
      <c r="F39" s="473"/>
      <c r="G39" s="473"/>
      <c r="H39" s="298"/>
      <c r="J39" s="298"/>
      <c r="L39" s="298"/>
      <c r="M39" s="296" t="s">
        <v>370</v>
      </c>
      <c r="N39" s="474"/>
      <c r="O39" s="474"/>
      <c r="P39" s="297"/>
      <c r="Q39" s="297"/>
    </row>
    <row r="40" spans="2:12" ht="6" customHeight="1">
      <c r="B40" s="298"/>
      <c r="C40" s="298"/>
      <c r="D40" s="298"/>
      <c r="E40" s="298"/>
      <c r="F40" s="298"/>
      <c r="G40" s="298"/>
      <c r="H40" s="298"/>
      <c r="J40" s="298"/>
      <c r="L40" s="298"/>
    </row>
    <row r="41" spans="2:13" ht="12.75">
      <c r="B41" s="448" t="s">
        <v>334</v>
      </c>
      <c r="C41" s="448"/>
      <c r="D41" s="448"/>
      <c r="E41" s="448"/>
      <c r="F41" s="448"/>
      <c r="G41" s="448"/>
      <c r="H41" s="448"/>
      <c r="I41" s="448"/>
      <c r="J41" s="276"/>
      <c r="K41" s="276"/>
      <c r="L41" s="276"/>
      <c r="M41" s="276"/>
    </row>
    <row r="42" spans="2:17" ht="18.75" customHeight="1">
      <c r="B42" s="276" t="s">
        <v>94</v>
      </c>
      <c r="C42" s="276"/>
      <c r="D42" s="448" t="s">
        <v>335</v>
      </c>
      <c r="E42" s="448"/>
      <c r="F42" s="448"/>
      <c r="G42" s="448"/>
      <c r="H42" s="276"/>
      <c r="I42" s="470" t="s">
        <v>336</v>
      </c>
      <c r="J42" s="470"/>
      <c r="K42" s="470"/>
      <c r="L42" s="470"/>
      <c r="M42" s="470"/>
      <c r="N42" s="470"/>
      <c r="O42" s="284"/>
      <c r="P42" s="284"/>
      <c r="Q42" s="276"/>
    </row>
    <row r="43" spans="2:17" ht="18.75" customHeight="1">
      <c r="B43" s="276" t="s">
        <v>337</v>
      </c>
      <c r="C43" s="276"/>
      <c r="D43" s="448" t="s">
        <v>335</v>
      </c>
      <c r="E43" s="448"/>
      <c r="F43" s="448"/>
      <c r="G43" s="448"/>
      <c r="H43" s="276"/>
      <c r="I43" s="470" t="s">
        <v>336</v>
      </c>
      <c r="J43" s="470"/>
      <c r="K43" s="470"/>
      <c r="L43" s="470"/>
      <c r="M43" s="470"/>
      <c r="N43" s="470"/>
      <c r="O43" s="284"/>
      <c r="P43" s="284"/>
      <c r="Q43" s="276"/>
    </row>
    <row r="45" spans="2:19" ht="12.75">
      <c r="B45" s="470" t="s">
        <v>330</v>
      </c>
      <c r="C45" s="470"/>
      <c r="D45" s="470"/>
      <c r="E45" s="470"/>
      <c r="F45" s="470"/>
      <c r="G45" s="470"/>
      <c r="H45" s="284"/>
      <c r="J45" s="284"/>
      <c r="L45" s="284"/>
      <c r="Q45" s="470" t="s">
        <v>331</v>
      </c>
      <c r="R45" s="470"/>
      <c r="S45" s="470"/>
    </row>
    <row r="46" spans="2:19" ht="14.25" customHeight="1">
      <c r="B46" s="471"/>
      <c r="C46" s="471"/>
      <c r="D46" s="472"/>
      <c r="E46" s="472"/>
      <c r="F46" s="472"/>
      <c r="G46" s="472"/>
      <c r="Q46" s="471"/>
      <c r="R46" s="472"/>
      <c r="S46" s="472"/>
    </row>
    <row r="47" spans="2:16" ht="15.75" customHeight="1">
      <c r="B47" s="475" t="s">
        <v>338</v>
      </c>
      <c r="C47" s="475"/>
      <c r="D47" s="475"/>
      <c r="E47" s="475"/>
      <c r="F47" s="475"/>
      <c r="G47" s="475"/>
      <c r="H47" s="298"/>
      <c r="I47" s="270"/>
      <c r="J47" s="298"/>
      <c r="K47" s="338"/>
      <c r="L47" s="298"/>
      <c r="M47" s="276" t="s">
        <v>371</v>
      </c>
      <c r="N47" s="474"/>
      <c r="O47" s="474"/>
      <c r="P47" s="339"/>
    </row>
    <row r="48" spans="2:3" ht="20.25" customHeight="1">
      <c r="B48" s="276" t="s">
        <v>372</v>
      </c>
      <c r="C48" s="276"/>
    </row>
    <row r="49" spans="2:17" ht="24" customHeight="1">
      <c r="B49" s="276"/>
      <c r="C49" s="276"/>
      <c r="D49" s="448" t="s">
        <v>335</v>
      </c>
      <c r="E49" s="448"/>
      <c r="F49" s="448"/>
      <c r="G49" s="448"/>
      <c r="H49" s="276"/>
      <c r="I49" s="470" t="s">
        <v>336</v>
      </c>
      <c r="J49" s="470"/>
      <c r="K49" s="470"/>
      <c r="L49" s="470"/>
      <c r="M49" s="470"/>
      <c r="N49" s="470"/>
      <c r="O49" s="284"/>
      <c r="P49" s="284"/>
      <c r="Q49" s="276"/>
    </row>
    <row r="50" ht="6.75" customHeight="1"/>
    <row r="51" spans="2:19" ht="12.75">
      <c r="B51" s="470" t="s">
        <v>330</v>
      </c>
      <c r="C51" s="470"/>
      <c r="D51" s="470"/>
      <c r="E51" s="470"/>
      <c r="F51" s="470"/>
      <c r="G51" s="470"/>
      <c r="H51" s="284"/>
      <c r="J51" s="284"/>
      <c r="L51" s="284"/>
      <c r="Q51" s="470" t="s">
        <v>331</v>
      </c>
      <c r="R51" s="470"/>
      <c r="S51" s="470"/>
    </row>
    <row r="52" spans="2:19" ht="14.25" customHeight="1">
      <c r="B52" s="471"/>
      <c r="C52" s="471"/>
      <c r="D52" s="472"/>
      <c r="E52" s="472"/>
      <c r="F52" s="472"/>
      <c r="G52" s="472"/>
      <c r="Q52" s="471"/>
      <c r="R52" s="472"/>
      <c r="S52" s="472"/>
    </row>
    <row r="53" spans="2:16" ht="15.75" customHeight="1">
      <c r="B53" s="473" t="s">
        <v>339</v>
      </c>
      <c r="C53" s="473"/>
      <c r="D53" s="473"/>
      <c r="E53" s="473"/>
      <c r="F53" s="473"/>
      <c r="G53" s="473"/>
      <c r="H53" s="298"/>
      <c r="I53" s="270"/>
      <c r="J53" s="298"/>
      <c r="K53" s="338"/>
      <c r="L53" s="298"/>
      <c r="M53" s="270" t="s">
        <v>370</v>
      </c>
      <c r="N53" s="474"/>
      <c r="O53" s="474"/>
      <c r="P53" s="339"/>
    </row>
    <row r="54" spans="1:3" s="299" customFormat="1" ht="10.5" customHeight="1">
      <c r="A54" s="476" t="s">
        <v>340</v>
      </c>
      <c r="B54" s="476"/>
      <c r="C54" s="309"/>
    </row>
    <row r="55" s="310" customFormat="1" ht="9.75" customHeight="1">
      <c r="A55" s="310" t="s">
        <v>341</v>
      </c>
    </row>
    <row r="56" s="310" customFormat="1" ht="9.75" customHeight="1">
      <c r="A56" s="310" t="s">
        <v>360</v>
      </c>
    </row>
    <row r="57" s="310" customFormat="1" ht="9.75" customHeight="1">
      <c r="A57" s="310" t="s">
        <v>342</v>
      </c>
    </row>
    <row r="58" spans="1:18" s="310" customFormat="1" ht="10.5" customHeight="1">
      <c r="A58" s="477" t="s">
        <v>373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</row>
    <row r="59" s="310" customFormat="1" ht="9.75" customHeight="1">
      <c r="A59" s="310" t="s">
        <v>376</v>
      </c>
    </row>
    <row r="60" s="310" customFormat="1" ht="9.75" customHeight="1">
      <c r="A60" s="310" t="s">
        <v>343</v>
      </c>
    </row>
    <row r="61" s="310" customFormat="1" ht="9.75" customHeight="1">
      <c r="A61" s="310" t="s">
        <v>344</v>
      </c>
    </row>
    <row r="62" s="310" customFormat="1" ht="9.75" customHeight="1">
      <c r="A62" s="310" t="s">
        <v>345</v>
      </c>
    </row>
    <row r="63" s="310" customFormat="1" ht="9.75" customHeight="1">
      <c r="A63" s="310" t="s">
        <v>346</v>
      </c>
    </row>
    <row r="64" spans="1:19" s="310" customFormat="1" ht="10.5" customHeight="1">
      <c r="A64" s="478" t="s">
        <v>347</v>
      </c>
      <c r="B64" s="479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</row>
    <row r="65" spans="1:19" s="310" customFormat="1" ht="10.5" customHeight="1">
      <c r="A65" s="311" t="s">
        <v>348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</row>
    <row r="66" spans="2:19" s="299" customFormat="1" ht="12">
      <c r="B66" s="299" t="s">
        <v>362</v>
      </c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0"/>
    </row>
    <row r="67" s="299" customFormat="1" ht="12"/>
  </sheetData>
  <sheetProtection/>
  <mergeCells count="71">
    <mergeCell ref="A54:B54"/>
    <mergeCell ref="A58:R58"/>
    <mergeCell ref="A64:S64"/>
    <mergeCell ref="I66:S66"/>
    <mergeCell ref="B7:E7"/>
    <mergeCell ref="B51:G51"/>
    <mergeCell ref="Q51:S51"/>
    <mergeCell ref="B52:G52"/>
    <mergeCell ref="Q52:S52"/>
    <mergeCell ref="B53:G53"/>
    <mergeCell ref="N53:O53"/>
    <mergeCell ref="B46:G46"/>
    <mergeCell ref="Q46:S46"/>
    <mergeCell ref="B47:G47"/>
    <mergeCell ref="N47:O47"/>
    <mergeCell ref="D49:G49"/>
    <mergeCell ref="I49:N49"/>
    <mergeCell ref="D42:G42"/>
    <mergeCell ref="I42:N42"/>
    <mergeCell ref="D43:G43"/>
    <mergeCell ref="I43:N43"/>
    <mergeCell ref="B45:G45"/>
    <mergeCell ref="Q45:S45"/>
    <mergeCell ref="B38:G38"/>
    <mergeCell ref="K38:M38"/>
    <mergeCell ref="Q38:S38"/>
    <mergeCell ref="B39:G39"/>
    <mergeCell ref="N39:O39"/>
    <mergeCell ref="B41:I41"/>
    <mergeCell ref="B33:I33"/>
    <mergeCell ref="B34:I34"/>
    <mergeCell ref="B35:I35"/>
    <mergeCell ref="D36:I36"/>
    <mergeCell ref="B37:G37"/>
    <mergeCell ref="Q37:S37"/>
    <mergeCell ref="B29:I29"/>
    <mergeCell ref="O29:R29"/>
    <mergeCell ref="B30:E30"/>
    <mergeCell ref="G30:N30"/>
    <mergeCell ref="R30:S30"/>
    <mergeCell ref="B32:I32"/>
    <mergeCell ref="B26:I26"/>
    <mergeCell ref="O26:R26"/>
    <mergeCell ref="B27:I27"/>
    <mergeCell ref="O27:R27"/>
    <mergeCell ref="B28:I28"/>
    <mergeCell ref="O28:R28"/>
    <mergeCell ref="B23:I23"/>
    <mergeCell ref="O23:R23"/>
    <mergeCell ref="B24:I24"/>
    <mergeCell ref="O24:R24"/>
    <mergeCell ref="B25:I25"/>
    <mergeCell ref="O25:R25"/>
    <mergeCell ref="B18:G18"/>
    <mergeCell ref="B20:G21"/>
    <mergeCell ref="K20:L21"/>
    <mergeCell ref="O20:R21"/>
    <mergeCell ref="B22:I22"/>
    <mergeCell ref="O22:R22"/>
    <mergeCell ref="D11:E11"/>
    <mergeCell ref="D15:E15"/>
    <mergeCell ref="B16:N16"/>
    <mergeCell ref="Q16:S16"/>
    <mergeCell ref="B17:D17"/>
    <mergeCell ref="E17:M17"/>
    <mergeCell ref="B3:S3"/>
    <mergeCell ref="B5:E5"/>
    <mergeCell ref="Q5:S5"/>
    <mergeCell ref="B6:E6"/>
    <mergeCell ref="Q6:S6"/>
    <mergeCell ref="H9:I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>
    <tabColor indexed="10"/>
    <pageSetUpPr fitToPage="1"/>
  </sheetPr>
  <dimension ref="A1:AA106"/>
  <sheetViews>
    <sheetView showGridLines="0" zoomScalePageLayoutView="0" workbookViewId="0" topLeftCell="A43">
      <selection activeCell="O69" sqref="O69:Q70"/>
    </sheetView>
  </sheetViews>
  <sheetFormatPr defaultColWidth="11.421875" defaultRowHeight="12.75" customHeight="1"/>
  <cols>
    <col min="1" max="1" width="11.421875" style="20" customWidth="1"/>
    <col min="2" max="2" width="2.7109375" style="20" customWidth="1"/>
    <col min="3" max="3" width="11.421875" style="20" customWidth="1"/>
    <col min="4" max="4" width="2.7109375" style="20" customWidth="1"/>
    <col min="5" max="5" width="11.421875" style="20" customWidth="1"/>
    <col min="6" max="6" width="2.7109375" style="20" customWidth="1"/>
    <col min="7" max="7" width="11.421875" style="20" customWidth="1"/>
    <col min="8" max="9" width="2.7109375" style="20" customWidth="1"/>
    <col min="10" max="10" width="12.7109375" style="20" customWidth="1"/>
    <col min="11" max="11" width="6.7109375" style="20" customWidth="1"/>
    <col min="12" max="14" width="2.7109375" style="20" customWidth="1"/>
    <col min="15" max="15" width="10.7109375" style="20" bestFit="1" customWidth="1"/>
    <col min="16" max="16" width="8.7109375" style="20" customWidth="1"/>
    <col min="17" max="16384" width="11.421875" style="20" customWidth="1"/>
  </cols>
  <sheetData>
    <row r="1" spans="1:17" ht="12.75" customHeight="1" thickBot="1">
      <c r="A1" s="21"/>
      <c r="B1" s="21"/>
      <c r="P1" s="21"/>
      <c r="Q1" s="21"/>
    </row>
    <row r="2" spans="1:23" ht="12.75" customHeight="1" thickBot="1">
      <c r="A2" s="34"/>
      <c r="B2" s="34"/>
      <c r="C2" s="22"/>
      <c r="D2" s="22"/>
      <c r="E2" s="22"/>
      <c r="F2" s="22"/>
      <c r="G2" s="504" t="s">
        <v>124</v>
      </c>
      <c r="H2" s="504"/>
      <c r="I2" s="504"/>
      <c r="J2" s="504"/>
      <c r="K2" s="504"/>
      <c r="L2" s="128">
        <f>Prep_INCONTRO!$E$7</f>
        <v>0</v>
      </c>
      <c r="M2" s="21"/>
      <c r="N2" s="41" t="s">
        <v>125</v>
      </c>
      <c r="O2" s="22"/>
      <c r="P2" s="22"/>
      <c r="Q2" s="22"/>
      <c r="R2"/>
      <c r="S2"/>
      <c r="T2"/>
      <c r="U2"/>
      <c r="V2"/>
      <c r="W2"/>
    </row>
    <row r="3" spans="7:23" ht="6" customHeight="1" thickBot="1">
      <c r="G3" s="504"/>
      <c r="H3" s="504"/>
      <c r="I3" s="504"/>
      <c r="J3" s="504"/>
      <c r="K3" s="504"/>
      <c r="L3" s="21"/>
      <c r="M3" s="21"/>
      <c r="N3" s="21"/>
      <c r="O3" s="23"/>
      <c r="P3" s="23"/>
      <c r="Q3" s="23"/>
      <c r="R3"/>
      <c r="S3"/>
      <c r="T3"/>
      <c r="U3"/>
      <c r="V3"/>
      <c r="W3"/>
    </row>
    <row r="4" spans="6:23" ht="12.75" customHeight="1" thickBot="1">
      <c r="F4" s="27"/>
      <c r="G4" s="504"/>
      <c r="H4" s="504"/>
      <c r="I4" s="504"/>
      <c r="J4" s="504"/>
      <c r="K4" s="504"/>
      <c r="L4" s="128">
        <f>Prep_INCONTRO!$E$10</f>
        <v>0</v>
      </c>
      <c r="M4" s="21"/>
      <c r="N4" s="41" t="s">
        <v>126</v>
      </c>
      <c r="O4" s="23"/>
      <c r="P4" s="23"/>
      <c r="Q4" s="23"/>
      <c r="R4"/>
      <c r="S4"/>
      <c r="T4"/>
      <c r="U4"/>
      <c r="V4"/>
      <c r="W4"/>
    </row>
    <row r="5" spans="1:23" ht="12.75" customHeight="1">
      <c r="A5" s="505" t="s">
        <v>32</v>
      </c>
      <c r="B5" s="505"/>
      <c r="C5" s="505"/>
      <c r="D5" s="505"/>
      <c r="E5" s="505"/>
      <c r="O5" s="23"/>
      <c r="P5" s="23"/>
      <c r="Q5" s="23"/>
      <c r="R5"/>
      <c r="S5"/>
      <c r="T5"/>
      <c r="U5"/>
      <c r="V5"/>
      <c r="W5"/>
    </row>
    <row r="6" spans="1:23" ht="12.75" customHeight="1">
      <c r="A6" s="505"/>
      <c r="B6" s="505"/>
      <c r="C6" s="505"/>
      <c r="D6" s="505"/>
      <c r="E6" s="505"/>
      <c r="L6" s="45" t="s">
        <v>4</v>
      </c>
      <c r="M6" s="45"/>
      <c r="N6" s="129" t="str">
        <f>IF($L$2="X",Prep_INCONTRO!G7,Prep_INCONTRO!D9)</f>
        <v>COMITATO REGIONALE</v>
      </c>
      <c r="O6" s="23"/>
      <c r="P6" s="23"/>
      <c r="Q6" s="23"/>
      <c r="R6"/>
      <c r="S6"/>
      <c r="T6"/>
      <c r="U6"/>
      <c r="V6"/>
      <c r="W6"/>
    </row>
    <row r="7" spans="1:23" ht="12.75" customHeight="1">
      <c r="A7" s="505"/>
      <c r="B7" s="505"/>
      <c r="C7" s="505"/>
      <c r="D7" s="505"/>
      <c r="E7" s="505"/>
      <c r="F7" s="42"/>
      <c r="G7" s="42"/>
      <c r="H7" s="42"/>
      <c r="I7" s="42"/>
      <c r="J7" s="42"/>
      <c r="K7" s="44"/>
      <c r="L7" s="45"/>
      <c r="M7" s="45"/>
      <c r="N7" s="127">
        <f>IF($L$2="X",Prep_INCONTRO!G8,Prep_INCONTRO!L7)</f>
        <v>0</v>
      </c>
      <c r="O7" s="42"/>
      <c r="P7" s="46"/>
      <c r="Q7" s="46"/>
      <c r="R7"/>
      <c r="S7"/>
      <c r="T7"/>
      <c r="U7"/>
      <c r="V7"/>
      <c r="W7"/>
    </row>
    <row r="8" spans="1:23" ht="12.75" customHeight="1">
      <c r="A8" s="490">
        <f>IF($L$2&lt;&gt;$L$4,Prep_INCONTRO!$A$15,"")</f>
      </c>
      <c r="B8" s="490"/>
      <c r="C8" s="490"/>
      <c r="D8" s="490"/>
      <c r="E8" s="490"/>
      <c r="F8" s="56"/>
      <c r="G8" s="45" t="s">
        <v>33</v>
      </c>
      <c r="H8" s="45"/>
      <c r="I8" s="509">
        <f>IF($L$2&lt;&gt;$L$4,Prep_INCONTRO!$A$18,"")</f>
      </c>
      <c r="J8" s="509"/>
      <c r="K8" s="44"/>
      <c r="L8" s="42"/>
      <c r="M8" s="42"/>
      <c r="N8" s="127">
        <f>IF($L$2="X",Prep_INCONTRO!G9,Prep_INCONTRO!L8)</f>
        <v>0</v>
      </c>
      <c r="O8" s="42"/>
      <c r="P8" s="46"/>
      <c r="Q8" s="46"/>
      <c r="R8"/>
      <c r="S8"/>
      <c r="T8"/>
      <c r="U8"/>
      <c r="V8"/>
      <c r="W8"/>
    </row>
    <row r="9" spans="1:23" ht="12.75" customHeight="1">
      <c r="A9" s="56"/>
      <c r="B9" s="56"/>
      <c r="C9" s="56"/>
      <c r="D9" s="56"/>
      <c r="E9" s="56"/>
      <c r="F9" s="56"/>
      <c r="G9" s="45"/>
      <c r="H9" s="45"/>
      <c r="I9" s="56"/>
      <c r="J9" s="42"/>
      <c r="K9" s="42"/>
      <c r="L9" s="47"/>
      <c r="M9" s="47"/>
      <c r="N9" s="127">
        <f>IF($L$2="X",Prep_INCONTRO!G10,"")</f>
      </c>
      <c r="O9" s="42"/>
      <c r="P9" s="46"/>
      <c r="Q9" s="46"/>
      <c r="R9"/>
      <c r="S9"/>
      <c r="T9"/>
      <c r="U9"/>
      <c r="V9"/>
      <c r="W9"/>
    </row>
    <row r="10" spans="1:23" ht="12.75" customHeight="1">
      <c r="A10" s="42" t="s">
        <v>1</v>
      </c>
      <c r="B10" s="48">
        <f>IF($L$2&lt;&gt;$L$4,Prep_INCONTRO!$E$14,"")</f>
      </c>
      <c r="C10" s="42"/>
      <c r="D10" s="42"/>
      <c r="E10" s="42" t="s">
        <v>2</v>
      </c>
      <c r="F10" s="48">
        <f>IF($L$2&lt;&gt;$L$4,Prep_INCONTRO!$E$16,"")</f>
      </c>
      <c r="G10" s="42"/>
      <c r="H10" s="42"/>
      <c r="I10" s="42"/>
      <c r="J10" s="42"/>
      <c r="K10" s="42"/>
      <c r="L10" s="47"/>
      <c r="M10" s="47"/>
      <c r="N10" s="127">
        <f>IF($L$2="X",Prep_INCONTRO!G11,"")</f>
      </c>
      <c r="O10" s="42"/>
      <c r="P10" s="46"/>
      <c r="Q10" s="46"/>
      <c r="R10"/>
      <c r="S10"/>
      <c r="T10"/>
      <c r="U10"/>
      <c r="V10"/>
      <c r="W10"/>
    </row>
    <row r="11" spans="1:23" ht="12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/>
      <c r="S11"/>
      <c r="T11"/>
      <c r="U11"/>
      <c r="V11"/>
      <c r="W11"/>
    </row>
    <row r="12" spans="1:23" ht="12.75" customHeight="1">
      <c r="A12" s="45" t="s">
        <v>34</v>
      </c>
      <c r="B12" s="45"/>
      <c r="C12" s="43">
        <f>IF($L$2&lt;&gt;$L$4,Prep_INCONTRO!$K$14,"")</f>
      </c>
      <c r="D12" s="57"/>
      <c r="E12" s="44" t="s">
        <v>35</v>
      </c>
      <c r="F12" s="497">
        <f>IF($L$2&lt;&gt;$L$4,Prep_INCONTRO!$K$16,"")</f>
      </c>
      <c r="G12" s="497"/>
      <c r="H12" s="49" t="s">
        <v>133</v>
      </c>
      <c r="I12" s="56"/>
      <c r="J12" s="44"/>
      <c r="K12" s="44" t="s">
        <v>79</v>
      </c>
      <c r="L12" s="497">
        <f>IF($L$2&lt;&gt;$L$4,Prep_INCONTRO!$J$19,"")</f>
      </c>
      <c r="M12" s="497"/>
      <c r="N12" s="497"/>
      <c r="O12" s="497"/>
      <c r="P12" s="496" t="s">
        <v>36</v>
      </c>
      <c r="Q12" s="496"/>
      <c r="R12"/>
      <c r="S12"/>
      <c r="T12"/>
      <c r="U12"/>
      <c r="V12"/>
      <c r="W12"/>
    </row>
    <row r="13" spans="1:23" ht="12.75" customHeight="1">
      <c r="A13" s="42"/>
      <c r="B13" s="42"/>
      <c r="C13" s="42"/>
      <c r="D13" s="42"/>
      <c r="E13" s="57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/>
      <c r="S13"/>
      <c r="T13"/>
      <c r="U13"/>
      <c r="V13"/>
      <c r="W13"/>
    </row>
    <row r="14" spans="1:23" ht="12.75" customHeight="1">
      <c r="A14" s="42" t="s">
        <v>37</v>
      </c>
      <c r="B14" s="42"/>
      <c r="C14" s="42"/>
      <c r="D14" s="494">
        <f>IF($L$2&lt;&gt;$L$4,Prep_INCONTRO!$L$22,"")</f>
      </c>
      <c r="E14" s="494"/>
      <c r="F14" s="494"/>
      <c r="G14" s="494"/>
      <c r="H14" s="494"/>
      <c r="I14" s="494"/>
      <c r="J14" s="494"/>
      <c r="K14" s="56"/>
      <c r="L14" s="45" t="s">
        <v>142</v>
      </c>
      <c r="M14" s="498">
        <f>IF($L$2&lt;&gt;$L$4,Prep_INCONTRO!$L$28,"")</f>
      </c>
      <c r="N14" s="498"/>
      <c r="O14" s="498"/>
      <c r="P14" s="49" t="s">
        <v>39</v>
      </c>
      <c r="Q14" s="42"/>
      <c r="R14"/>
      <c r="S14"/>
      <c r="T14"/>
      <c r="U14"/>
      <c r="V14"/>
      <c r="W14"/>
    </row>
    <row r="15" spans="1:23" ht="1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/>
      <c r="S15"/>
      <c r="T15"/>
      <c r="U15"/>
      <c r="V15"/>
      <c r="W15"/>
    </row>
    <row r="16" spans="1:23" ht="12.75" customHeight="1">
      <c r="A16" s="45" t="s">
        <v>127</v>
      </c>
      <c r="B16" s="48">
        <f>IF($L$2&lt;&gt;$L$4,Prep_INCONTRO!$K$24,"")</f>
      </c>
      <c r="C16" s="45" t="s">
        <v>128</v>
      </c>
      <c r="D16" s="48">
        <f>IF($L$2&lt;&gt;$L$4,Prep_INCONTRO!$K$25,"")</f>
      </c>
      <c r="E16" s="45" t="s">
        <v>129</v>
      </c>
      <c r="F16" s="48">
        <f>IF($L$2&lt;&gt;$L$4,Prep_INCONTRO!$K$26,"")</f>
      </c>
      <c r="G16" s="42"/>
      <c r="H16" s="42"/>
      <c r="I16" s="45" t="s">
        <v>141</v>
      </c>
      <c r="J16" s="88">
        <f>IF($L$2&lt;&gt;$L$4,Prep_INCONTRO!$J$22,"")</f>
      </c>
      <c r="K16" s="42"/>
      <c r="L16" s="42"/>
      <c r="M16" s="42"/>
      <c r="N16" s="42"/>
      <c r="O16" s="45" t="s">
        <v>140</v>
      </c>
      <c r="P16" s="494">
        <f>IF($L$2&lt;&gt;$L$4,Prep_INCONTRO!$A$20,"")</f>
      </c>
      <c r="Q16" s="494"/>
      <c r="R16"/>
      <c r="S16"/>
      <c r="T16"/>
      <c r="U16"/>
      <c r="V16"/>
      <c r="W16"/>
    </row>
    <row r="17" spans="1:23" ht="12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/>
      <c r="S17"/>
      <c r="T17"/>
      <c r="U17"/>
      <c r="V17"/>
      <c r="W17"/>
    </row>
    <row r="18" spans="1:23" ht="12.75" customHeight="1">
      <c r="A18" s="44" t="s">
        <v>40</v>
      </c>
      <c r="B18" s="497">
        <f>IF($L$2&lt;&gt;$L$4,Prep_INCONTRO!$A$28,"")</f>
      </c>
      <c r="C18" s="497"/>
      <c r="D18" s="497"/>
      <c r="E18" s="497"/>
      <c r="F18" s="497"/>
      <c r="G18" s="497"/>
      <c r="H18" s="488" t="s">
        <v>41</v>
      </c>
      <c r="I18" s="488"/>
      <c r="J18" s="494">
        <f>IF($L$2&lt;&gt;$L$4,Prep_INCONTRO!$A$35,"")</f>
      </c>
      <c r="K18" s="494"/>
      <c r="L18" s="494"/>
      <c r="M18" s="494"/>
      <c r="N18" s="494"/>
      <c r="O18" s="494"/>
      <c r="P18" s="494"/>
      <c r="Q18" s="50" t="s">
        <v>42</v>
      </c>
      <c r="R18"/>
      <c r="S18"/>
      <c r="T18"/>
      <c r="U18"/>
      <c r="V18"/>
      <c r="W18"/>
    </row>
    <row r="19" spans="1:23" ht="12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95" t="s">
        <v>43</v>
      </c>
      <c r="M19" s="495"/>
      <c r="N19" s="495"/>
      <c r="O19" s="495"/>
      <c r="P19" s="495"/>
      <c r="Q19" s="42"/>
      <c r="R19"/>
      <c r="S19"/>
      <c r="T19"/>
      <c r="U19"/>
      <c r="V19"/>
      <c r="W19"/>
    </row>
    <row r="20" spans="1:23" ht="12.75" customHeight="1">
      <c r="A20" s="494">
        <f>IF($L$2&lt;&gt;$L$4,Prep_INCONTRO!$A$39,"")</f>
      </c>
      <c r="B20" s="494"/>
      <c r="C20" s="494"/>
      <c r="D20" s="494"/>
      <c r="E20" s="494"/>
      <c r="F20" s="494"/>
      <c r="G20" s="494"/>
      <c r="H20" s="51"/>
      <c r="I20" s="488" t="s">
        <v>69</v>
      </c>
      <c r="J20" s="488"/>
      <c r="K20" s="494">
        <f>IF($L$2&lt;&gt;$L$4,Prep_INCONTRO!$A$24,"")</f>
      </c>
      <c r="L20" s="494"/>
      <c r="M20" s="494"/>
      <c r="N20" s="494"/>
      <c r="O20" s="494"/>
      <c r="P20" s="494"/>
      <c r="Q20" s="494"/>
      <c r="R20"/>
      <c r="S20"/>
      <c r="T20"/>
      <c r="U20"/>
      <c r="V20"/>
      <c r="W20"/>
    </row>
    <row r="21" spans="1:23" ht="12.75" customHeight="1">
      <c r="A21" s="42"/>
      <c r="B21" s="42"/>
      <c r="C21" s="488" t="s">
        <v>44</v>
      </c>
      <c r="D21" s="488"/>
      <c r="E21" s="488"/>
      <c r="F21" s="4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/>
      <c r="S21"/>
      <c r="T21"/>
      <c r="U21"/>
      <c r="V21"/>
      <c r="W21"/>
    </row>
    <row r="22" spans="1:23" ht="12.75" customHeight="1">
      <c r="A22" s="494">
        <f>IF($L$2&lt;&gt;$L$4,Prep_INCONTRO!$A$26,"")</f>
      </c>
      <c r="B22" s="494"/>
      <c r="C22" s="494"/>
      <c r="D22" s="494"/>
      <c r="E22" s="494"/>
      <c r="F22" s="494"/>
      <c r="G22" s="494"/>
      <c r="H22" s="50"/>
      <c r="I22" s="42"/>
      <c r="J22" s="45" t="s">
        <v>138</v>
      </c>
      <c r="K22" s="493">
        <f>IF($L$2&lt;&gt;$L$4,Prep_INCONTRO!$D$18,"")</f>
      </c>
      <c r="L22" s="493"/>
      <c r="M22" s="42"/>
      <c r="N22" s="42"/>
      <c r="O22" s="45" t="s">
        <v>139</v>
      </c>
      <c r="P22" s="39">
        <f>IF($L$2&lt;&gt;$L$4,Prep_INCONTRO!$D$20,"")</f>
      </c>
      <c r="Q22" s="58"/>
      <c r="R22"/>
      <c r="S22"/>
      <c r="T22"/>
      <c r="U22"/>
      <c r="V22"/>
      <c r="W22"/>
    </row>
    <row r="23" spans="1:23" ht="12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/>
      <c r="S23"/>
      <c r="T23"/>
      <c r="U23"/>
      <c r="V23"/>
      <c r="W23"/>
    </row>
    <row r="24" spans="1:27" ht="12.75" customHeight="1">
      <c r="A24" s="42" t="s">
        <v>45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/>
      <c r="S24"/>
      <c r="T24"/>
      <c r="U24"/>
      <c r="V24"/>
      <c r="W24"/>
      <c r="X24"/>
      <c r="Y24"/>
      <c r="Z24"/>
      <c r="AA24"/>
    </row>
    <row r="25" spans="15:27" ht="6" customHeight="1">
      <c r="O25" s="485">
        <f>IF($K$22=0,"",LOOKUP('Referto arbitrale squadre retro'!AI$42,'Referto arbitrale squadre retro'!AH47:AH54,'Referto arbitrale squadre retro'!AI47:AI54))</f>
        <v>0</v>
      </c>
      <c r="Q25" s="485">
        <f>IF($K$22=0,"",LOOKUP('Referto arbitrale squadre retro'!AI$45,'Referto arbitrale squadre retro'!AH47:AH54,'Referto arbitrale squadre retro'!AI47:AI54))</f>
        <v>0</v>
      </c>
      <c r="R25"/>
      <c r="S25"/>
      <c r="T25"/>
      <c r="U25"/>
      <c r="V25"/>
      <c r="W25"/>
      <c r="X25"/>
      <c r="Y25"/>
      <c r="Z25"/>
      <c r="AA25"/>
    </row>
    <row r="26" spans="1:27" ht="12.75" customHeight="1">
      <c r="A26" s="484">
        <f>IF($K$22=0,"",IF('Referto arbitrale squadre retro'!$AH$41&lt;&gt;'Referto arbitrale squadre retro'!$AI$41,'Referto arbitrale squadre retro'!$AH$42,J18))</f>
      </c>
      <c r="B26" s="484"/>
      <c r="C26" s="484"/>
      <c r="D26" s="484"/>
      <c r="E26" s="484"/>
      <c r="F26" s="35"/>
      <c r="G26" s="484">
        <f>IF($K$22=0,"",IF('Referto arbitrale squadre retro'!$AH$41&lt;&gt;'Referto arbitrale squadre retro'!$AI$41,'Referto arbitrale squadre retro'!$AH$45,A20))</f>
      </c>
      <c r="H26" s="484"/>
      <c r="I26" s="484"/>
      <c r="J26" s="484"/>
      <c r="K26" s="484"/>
      <c r="L26" s="33"/>
      <c r="M26" s="28">
        <f>IF('Referto arbitrale squadre retro'!AC43&lt;&gt;0,"X","")</f>
      </c>
      <c r="O26" s="486"/>
      <c r="P26" s="29" t="s">
        <v>40</v>
      </c>
      <c r="Q26" s="486"/>
      <c r="R26"/>
      <c r="S26"/>
      <c r="T26"/>
      <c r="U26"/>
      <c r="V26"/>
      <c r="W26"/>
      <c r="X26"/>
      <c r="Y26"/>
      <c r="Z26"/>
      <c r="AA26"/>
    </row>
    <row r="27" spans="1:27" ht="12.75" customHeight="1">
      <c r="A27" s="499" t="str">
        <f>IF(M26&lt;&gt;"X","(squadra vincente)","")</f>
        <v>(squadra vincente)</v>
      </c>
      <c r="B27" s="499"/>
      <c r="C27" s="499"/>
      <c r="D27" s="499"/>
      <c r="E27" s="499"/>
      <c r="F27" s="27"/>
      <c r="G27" s="499" t="str">
        <f>IF(M26&lt;&gt;"X","(squadra perdente)","")</f>
        <v>(squadra perdente)</v>
      </c>
      <c r="H27" s="499"/>
      <c r="I27" s="499"/>
      <c r="J27" s="499"/>
      <c r="K27" s="499"/>
      <c r="L27" s="483" t="s">
        <v>46</v>
      </c>
      <c r="M27" s="483"/>
      <c r="N27" s="483"/>
      <c r="O27" s="27"/>
      <c r="P27" s="26" t="s">
        <v>47</v>
      </c>
      <c r="R27"/>
      <c r="S27"/>
      <c r="T27"/>
      <c r="U27"/>
      <c r="V27"/>
      <c r="W27"/>
      <c r="X27"/>
      <c r="Y27"/>
      <c r="Z27"/>
      <c r="AA27"/>
    </row>
    <row r="28" spans="18:27" ht="12.75" customHeight="1">
      <c r="R28"/>
      <c r="S28"/>
      <c r="T28"/>
      <c r="U28"/>
      <c r="V28"/>
      <c r="W28"/>
      <c r="X28"/>
      <c r="Y28"/>
      <c r="Z28"/>
      <c r="AA28"/>
    </row>
    <row r="29" spans="1:23" ht="12.75" customHeight="1">
      <c r="A29" s="21" t="s">
        <v>48</v>
      </c>
      <c r="B29" s="21"/>
      <c r="R29"/>
      <c r="S29"/>
      <c r="T29"/>
      <c r="U29"/>
      <c r="V29"/>
      <c r="W29"/>
    </row>
    <row r="30" spans="1:23" ht="12.75" customHeight="1">
      <c r="A30" s="510"/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/>
      <c r="S30"/>
      <c r="T30"/>
      <c r="U30"/>
      <c r="V30"/>
      <c r="W30"/>
    </row>
    <row r="31" spans="1:23" ht="12.75" customHeight="1">
      <c r="A31" s="500"/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/>
      <c r="S31"/>
      <c r="T31"/>
      <c r="U31"/>
      <c r="V31"/>
      <c r="W31"/>
    </row>
    <row r="32" spans="18:23" ht="6.75" customHeight="1">
      <c r="R32"/>
      <c r="S32"/>
      <c r="T32"/>
      <c r="U32"/>
      <c r="V32"/>
      <c r="W32"/>
    </row>
    <row r="33" spans="1:23" ht="12.75" customHeight="1">
      <c r="A33" s="20" t="s">
        <v>49</v>
      </c>
      <c r="R33"/>
      <c r="S33"/>
      <c r="T33"/>
      <c r="U33"/>
      <c r="V33"/>
      <c r="W33"/>
    </row>
    <row r="34" spans="1:23" ht="12.75" customHeight="1">
      <c r="A34" s="20" t="s">
        <v>50</v>
      </c>
      <c r="D34" s="502">
        <f>IF($L$2&lt;&gt;$L$4,Prep_INCONTRO!$D$46,"")</f>
      </c>
      <c r="E34" s="502"/>
      <c r="F34" s="33"/>
      <c r="G34" s="24" t="s">
        <v>51</v>
      </c>
      <c r="H34" s="35"/>
      <c r="J34" s="502">
        <f>IF($L$2&lt;&gt;$L$4,Prep_INCONTRO!$D$47,"")</f>
      </c>
      <c r="K34" s="502"/>
      <c r="L34" s="502"/>
      <c r="M34" s="502"/>
      <c r="N34" s="502"/>
      <c r="O34" s="502"/>
      <c r="Q34" s="24" t="s">
        <v>52</v>
      </c>
      <c r="R34"/>
      <c r="S34"/>
      <c r="T34"/>
      <c r="U34"/>
      <c r="V34"/>
      <c r="W34"/>
    </row>
    <row r="35" spans="5:23" ht="12.75" customHeight="1">
      <c r="E35" s="35"/>
      <c r="F35" s="35"/>
      <c r="G35" s="35"/>
      <c r="H35" s="35"/>
      <c r="J35" s="24"/>
      <c r="K35" s="24"/>
      <c r="L35" s="35"/>
      <c r="M35" s="35"/>
      <c r="N35" s="35"/>
      <c r="O35" s="35"/>
      <c r="Q35" s="24"/>
      <c r="R35"/>
      <c r="S35"/>
      <c r="T35"/>
      <c r="U35"/>
      <c r="V35"/>
      <c r="W35"/>
    </row>
    <row r="36" spans="1:23" ht="12.75" customHeight="1">
      <c r="A36" s="20" t="s">
        <v>53</v>
      </c>
      <c r="B36" s="52">
        <f>IF($L$2&lt;&gt;$L$4,Prep_INCONTRO!$E$49,"")</f>
      </c>
      <c r="E36" s="20" t="s">
        <v>3</v>
      </c>
      <c r="F36" s="52">
        <f>IF($L$2&lt;&gt;$L$4,Prep_INCONTRO!$E$50,"")</f>
      </c>
      <c r="K36" s="24" t="s">
        <v>132</v>
      </c>
      <c r="L36" s="52">
        <f>IF($L$2&lt;&gt;$L$4,Prep_INCONTRO!$E$51,"")</f>
      </c>
      <c r="R36"/>
      <c r="S36"/>
      <c r="T36"/>
      <c r="U36"/>
      <c r="V36"/>
      <c r="W36"/>
    </row>
    <row r="37" spans="1:23" ht="12.75" customHeight="1">
      <c r="A37" s="20" t="s">
        <v>54</v>
      </c>
      <c r="F37" s="42"/>
      <c r="G37" s="490">
        <f>IF($L$2&lt;&gt;$L$4,Prep_INCONTRO!$G$22,"")</f>
      </c>
      <c r="H37" s="490"/>
      <c r="I37" s="59"/>
      <c r="J37" s="40">
        <f>IF($L$2&lt;&gt;$L$4,Prep_INCONTRO!$G$24,"")</f>
      </c>
      <c r="K37" s="60"/>
      <c r="L37" s="60"/>
      <c r="R37"/>
      <c r="S37"/>
      <c r="T37"/>
      <c r="U37"/>
      <c r="V37"/>
      <c r="W37"/>
    </row>
    <row r="38" spans="1:23" ht="12.75" customHeight="1">
      <c r="A38" s="20" t="s">
        <v>55</v>
      </c>
      <c r="F38" s="42"/>
      <c r="G38" s="42"/>
      <c r="H38" s="42"/>
      <c r="I38" s="47"/>
      <c r="J38" s="51"/>
      <c r="K38" s="492"/>
      <c r="L38" s="492"/>
      <c r="M38" s="492"/>
      <c r="N38" s="492"/>
      <c r="O38" s="492"/>
      <c r="P38" s="492"/>
      <c r="Q38" s="492"/>
      <c r="R38"/>
      <c r="S38"/>
      <c r="T38"/>
      <c r="U38"/>
      <c r="V38"/>
      <c r="W38"/>
    </row>
    <row r="39" spans="1:23" ht="12.75" customHeight="1">
      <c r="A39" s="20" t="s">
        <v>56</v>
      </c>
      <c r="J39" s="33"/>
      <c r="K39" s="503"/>
      <c r="L39" s="503"/>
      <c r="M39" s="503"/>
      <c r="N39" s="503"/>
      <c r="O39" s="503"/>
      <c r="P39" s="503"/>
      <c r="Q39" s="503"/>
      <c r="R39"/>
      <c r="S39"/>
      <c r="T39"/>
      <c r="U39"/>
      <c r="V39"/>
      <c r="W39"/>
    </row>
    <row r="40" spans="1:23" ht="12.75" customHeight="1">
      <c r="A40" s="492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/>
      <c r="S40"/>
      <c r="T40"/>
      <c r="U40"/>
      <c r="V40"/>
      <c r="W40"/>
    </row>
    <row r="41" spans="1:24" s="42" customFormat="1" ht="12.75" customHeight="1">
      <c r="A41" s="42" t="s">
        <v>57</v>
      </c>
      <c r="G41" s="491">
        <f>IF($L$2&lt;&gt;$L$4,Prep_INCONTRO!$G$34,"")</f>
      </c>
      <c r="H41" s="491"/>
      <c r="I41" s="491"/>
      <c r="J41" s="491"/>
      <c r="K41" s="491"/>
      <c r="L41" s="491"/>
      <c r="M41" s="491"/>
      <c r="N41" s="56"/>
      <c r="O41" s="42" t="s">
        <v>38</v>
      </c>
      <c r="P41" s="501">
        <f>IF($L$2&lt;&gt;$L$4,Prep_INCONTRO!$L$34,"")</f>
      </c>
      <c r="Q41" s="501"/>
      <c r="R41"/>
      <c r="S41"/>
      <c r="T41"/>
      <c r="U41"/>
      <c r="V41"/>
      <c r="W41"/>
      <c r="X41" s="61"/>
    </row>
    <row r="42" spans="18:24" s="42" customFormat="1" ht="6.75" customHeight="1">
      <c r="R42"/>
      <c r="S42"/>
      <c r="T42"/>
      <c r="U42"/>
      <c r="V42"/>
      <c r="W42"/>
      <c r="X42" s="61"/>
    </row>
    <row r="43" spans="1:24" s="42" customFormat="1" ht="12.75" customHeight="1">
      <c r="A43" s="42" t="s">
        <v>58</v>
      </c>
      <c r="L43" s="52">
        <f>IF($L$2&lt;&gt;$L$4,Prep_INCONTRO!$K$47,"")</f>
      </c>
      <c r="M43" s="53" t="s">
        <v>131</v>
      </c>
      <c r="N43" s="53"/>
      <c r="R43"/>
      <c r="S43"/>
      <c r="T43"/>
      <c r="U43"/>
      <c r="V43"/>
      <c r="W43"/>
      <c r="X43" s="61"/>
    </row>
    <row r="44" spans="1:24" s="42" customFormat="1" ht="12.75" customHeight="1">
      <c r="A44" s="49" t="s">
        <v>59</v>
      </c>
      <c r="B44" s="52">
        <f>IF($L$2&lt;&gt;$L$4,Prep_INCONTRO!$K$49,"")</f>
      </c>
      <c r="C44" s="487" t="s">
        <v>60</v>
      </c>
      <c r="D44" s="488"/>
      <c r="E44" s="489"/>
      <c r="F44" s="52">
        <f>IF($L$2&lt;&gt;$L$4,Prep_INCONTRO!$K$50,"")</f>
      </c>
      <c r="G44" s="487" t="s">
        <v>61</v>
      </c>
      <c r="H44" s="489"/>
      <c r="I44" s="52">
        <f>IF($L$2&lt;&gt;$L$4,Prep_INCONTRO!$K$51,"")</f>
      </c>
      <c r="J44" s="42" t="s">
        <v>130</v>
      </c>
      <c r="R44"/>
      <c r="S44"/>
      <c r="T44"/>
      <c r="U44"/>
      <c r="V44"/>
      <c r="W44"/>
      <c r="X44" s="61"/>
    </row>
    <row r="45" spans="1:24" s="42" customFormat="1" ht="12.75" customHeight="1">
      <c r="A45" s="42" t="s">
        <v>62</v>
      </c>
      <c r="D45" s="482">
        <f>IF($L$2&lt;&gt;$L$4,Prep_INCONTRO!$D$22,"")</f>
      </c>
      <c r="E45" s="482"/>
      <c r="F45" s="482"/>
      <c r="G45" s="482"/>
      <c r="H45" s="482"/>
      <c r="I45" s="482"/>
      <c r="J45" s="482"/>
      <c r="K45" s="482"/>
      <c r="L45" s="51"/>
      <c r="M45" s="42" t="s">
        <v>387</v>
      </c>
      <c r="P45" s="508">
        <f>IF($L$2&lt;&gt;$L$4,Prep_INCONTRO!$D$24,"")</f>
      </c>
      <c r="Q45" s="508"/>
      <c r="R45"/>
      <c r="S45"/>
      <c r="T45"/>
      <c r="U45"/>
      <c r="V45"/>
      <c r="W45"/>
      <c r="X45" s="61"/>
    </row>
    <row r="46" spans="1:24" s="42" customFormat="1" ht="12.75" customHeight="1">
      <c r="A46" s="54" t="s">
        <v>388</v>
      </c>
      <c r="B46" s="55"/>
      <c r="R46"/>
      <c r="S46"/>
      <c r="T46"/>
      <c r="U46"/>
      <c r="V46"/>
      <c r="W46"/>
      <c r="X46" s="61"/>
    </row>
    <row r="47" spans="3:24" ht="12.75" customHeight="1">
      <c r="C47" s="62" t="s">
        <v>137</v>
      </c>
      <c r="I47" s="25"/>
      <c r="J47" s="63"/>
      <c r="K47" s="63"/>
      <c r="L47" s="33"/>
      <c r="M47" s="33"/>
      <c r="N47" s="33"/>
      <c r="O47" s="33"/>
      <c r="P47" s="33"/>
      <c r="Q47" s="33"/>
      <c r="R47"/>
      <c r="S47"/>
      <c r="T47"/>
      <c r="U47"/>
      <c r="V47"/>
      <c r="W47"/>
      <c r="X47" s="61"/>
    </row>
    <row r="48" spans="1:24" ht="12.75" customHeight="1">
      <c r="A48" s="20" t="s">
        <v>134</v>
      </c>
      <c r="C48" s="37"/>
      <c r="D48" s="32"/>
      <c r="E48" s="492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/>
      <c r="S48"/>
      <c r="T48"/>
      <c r="U48"/>
      <c r="V48"/>
      <c r="W48"/>
      <c r="X48"/>
    </row>
    <row r="49" spans="1:23" ht="12.75" customHeight="1">
      <c r="A49" s="492"/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/>
      <c r="S49"/>
      <c r="T49"/>
      <c r="U49"/>
      <c r="V49"/>
      <c r="W49"/>
    </row>
    <row r="50" spans="1:23" ht="12.75" customHeight="1">
      <c r="A50" s="503"/>
      <c r="B50" s="507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/>
      <c r="S50"/>
      <c r="T50"/>
      <c r="U50"/>
      <c r="V50"/>
      <c r="W50"/>
    </row>
    <row r="51" spans="1:23" ht="12.75" customHeight="1">
      <c r="A51" s="20" t="s">
        <v>63</v>
      </c>
      <c r="R51"/>
      <c r="S51"/>
      <c r="T51"/>
      <c r="U51"/>
      <c r="V51"/>
      <c r="W51"/>
    </row>
    <row r="52" spans="1:23" ht="12.75" customHeight="1">
      <c r="A52" s="492"/>
      <c r="B52" s="506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/>
      <c r="S52"/>
      <c r="T52"/>
      <c r="U52"/>
      <c r="V52"/>
      <c r="W52"/>
    </row>
    <row r="53" spans="1:23" ht="12.75" customHeight="1">
      <c r="A53" s="503"/>
      <c r="B53" s="507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/>
      <c r="S53"/>
      <c r="T53"/>
      <c r="U53"/>
      <c r="V53"/>
      <c r="W53"/>
    </row>
    <row r="54" spans="1:23" ht="12.75" customHeight="1">
      <c r="A54" s="20" t="s">
        <v>72</v>
      </c>
      <c r="H54" s="503"/>
      <c r="I54" s="507"/>
      <c r="J54" s="507"/>
      <c r="K54" s="507"/>
      <c r="L54" s="507"/>
      <c r="M54" s="507"/>
      <c r="N54" s="507"/>
      <c r="O54" s="507"/>
      <c r="P54" s="507"/>
      <c r="Q54" s="507"/>
      <c r="R54"/>
      <c r="S54"/>
      <c r="T54"/>
      <c r="U54"/>
      <c r="V54"/>
      <c r="W54"/>
    </row>
    <row r="55" spans="1:23" ht="12.75" customHeight="1">
      <c r="A55" s="492"/>
      <c r="B55" s="506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/>
      <c r="S55"/>
      <c r="T55"/>
      <c r="U55"/>
      <c r="V55"/>
      <c r="W55"/>
    </row>
    <row r="56" spans="18:23" s="30" customFormat="1" ht="12.75" customHeight="1">
      <c r="R56"/>
      <c r="S56"/>
      <c r="T56"/>
      <c r="U56"/>
      <c r="V56"/>
      <c r="W56"/>
    </row>
    <row r="57" spans="1:23" ht="12.75" customHeight="1">
      <c r="A57" s="33" t="s">
        <v>77</v>
      </c>
      <c r="B57" s="33"/>
      <c r="C57" s="33"/>
      <c r="D57" s="33"/>
      <c r="E57" s="33"/>
      <c r="F57" s="64"/>
      <c r="G57" s="23"/>
      <c r="H57" s="23"/>
      <c r="I57" s="23"/>
      <c r="J57" s="31"/>
      <c r="K57" s="31"/>
      <c r="L57" s="31"/>
      <c r="M57" s="31"/>
      <c r="N57" s="31"/>
      <c r="O57" s="31"/>
      <c r="P57" s="31"/>
      <c r="Q57" s="31"/>
      <c r="R57"/>
      <c r="S57"/>
      <c r="T57"/>
      <c r="U57"/>
      <c r="V57"/>
      <c r="W57"/>
    </row>
    <row r="58" spans="18:23" ht="12.75" customHeight="1">
      <c r="R58"/>
      <c r="S58"/>
      <c r="T58"/>
      <c r="U58"/>
      <c r="V58"/>
      <c r="W58"/>
    </row>
    <row r="59" spans="1:23" ht="12.75" customHeight="1">
      <c r="A59" s="36" t="s">
        <v>166</v>
      </c>
      <c r="B59" s="36"/>
      <c r="R59"/>
      <c r="S59"/>
      <c r="T59"/>
      <c r="U59"/>
      <c r="V59"/>
      <c r="W59"/>
    </row>
    <row r="60" spans="1:23" ht="12.75" customHeight="1">
      <c r="A60" s="36" t="s">
        <v>136</v>
      </c>
      <c r="B60" s="36"/>
      <c r="R60"/>
      <c r="S60"/>
      <c r="T60"/>
      <c r="U60"/>
      <c r="V60"/>
      <c r="W60"/>
    </row>
    <row r="61" spans="1:23" ht="12.75" customHeight="1">
      <c r="A61" s="20" t="s">
        <v>135</v>
      </c>
      <c r="R61"/>
      <c r="S61"/>
      <c r="T61"/>
      <c r="U61"/>
      <c r="V61"/>
      <c r="W61"/>
    </row>
    <row r="62" spans="18:23" ht="12.75" customHeight="1">
      <c r="R62"/>
      <c r="S62"/>
      <c r="T62"/>
      <c r="U62"/>
      <c r="V62"/>
      <c r="W62"/>
    </row>
    <row r="63" spans="1:23" ht="12.75" customHeight="1">
      <c r="A63" s="20" t="s">
        <v>356</v>
      </c>
      <c r="R63"/>
      <c r="S63"/>
      <c r="T63"/>
      <c r="U63"/>
      <c r="V63"/>
      <c r="W63"/>
    </row>
    <row r="64" spans="1:23" ht="12.75" customHeight="1">
      <c r="A64" s="20" t="s">
        <v>64</v>
      </c>
      <c r="R64"/>
      <c r="S64"/>
      <c r="T64"/>
      <c r="U64"/>
      <c r="V64"/>
      <c r="W64"/>
    </row>
    <row r="65" spans="1:23" ht="12.75" customHeight="1">
      <c r="A65" s="20" t="s">
        <v>73</v>
      </c>
      <c r="R65"/>
      <c r="S65"/>
      <c r="T65"/>
      <c r="U65"/>
      <c r="V65"/>
      <c r="W65"/>
    </row>
    <row r="66" spans="1:23" ht="12.75" customHeight="1">
      <c r="A66" s="20" t="s">
        <v>390</v>
      </c>
      <c r="R66"/>
      <c r="S66"/>
      <c r="T66"/>
      <c r="U66"/>
      <c r="V66"/>
      <c r="W66"/>
    </row>
    <row r="67" spans="1:23" ht="12.75" customHeight="1">
      <c r="A67" s="38" t="s">
        <v>308</v>
      </c>
      <c r="B67" s="38"/>
      <c r="R67"/>
      <c r="S67"/>
      <c r="T67"/>
      <c r="U67"/>
      <c r="V67"/>
      <c r="W67"/>
    </row>
    <row r="68" spans="15:23" ht="12.75" customHeight="1">
      <c r="O68" s="513" t="s">
        <v>0</v>
      </c>
      <c r="P68" s="513"/>
      <c r="Q68" s="513"/>
      <c r="R68"/>
      <c r="S68"/>
      <c r="T68"/>
      <c r="U68"/>
      <c r="V68"/>
      <c r="W68"/>
    </row>
    <row r="69" spans="15:23" ht="12.75" customHeight="1">
      <c r="O69" s="511"/>
      <c r="P69" s="511"/>
      <c r="Q69" s="511"/>
      <c r="R69"/>
      <c r="S69"/>
      <c r="T69"/>
      <c r="U69"/>
      <c r="V69"/>
      <c r="W69"/>
    </row>
    <row r="70" spans="15:23" ht="12.75" customHeight="1">
      <c r="O70" s="512"/>
      <c r="P70" s="512"/>
      <c r="Q70" s="512"/>
      <c r="R70"/>
      <c r="S70"/>
      <c r="T70"/>
      <c r="U70"/>
      <c r="V70"/>
      <c r="W70"/>
    </row>
    <row r="71" spans="1:23" ht="12.75" customHeight="1">
      <c r="A71" s="23"/>
      <c r="B71" s="23"/>
      <c r="P71" s="26" t="s">
        <v>65</v>
      </c>
      <c r="R71"/>
      <c r="S71"/>
      <c r="T71"/>
      <c r="U71"/>
      <c r="V71"/>
      <c r="W71"/>
    </row>
    <row r="72" spans="1:23" ht="12.75" customHeight="1">
      <c r="A72" s="23"/>
      <c r="B72" s="23"/>
      <c r="P72" s="26"/>
      <c r="R72"/>
      <c r="S72"/>
      <c r="T72"/>
      <c r="U72"/>
      <c r="V72"/>
      <c r="W72"/>
    </row>
    <row r="73" spans="1:23" s="225" customFormat="1" ht="12.75">
      <c r="A73" s="224" t="s">
        <v>353</v>
      </c>
      <c r="B73" s="224"/>
      <c r="C73" s="224"/>
      <c r="D73" s="224"/>
      <c r="E73" s="224"/>
      <c r="F73" s="224"/>
      <c r="G73" s="224"/>
      <c r="H73" s="224"/>
      <c r="I73" s="224"/>
      <c r="K73" s="226"/>
      <c r="R73"/>
      <c r="S73"/>
      <c r="T73"/>
      <c r="U73"/>
      <c r="V73"/>
      <c r="W73"/>
    </row>
    <row r="74" spans="18:23" ht="12.75" customHeight="1">
      <c r="R74"/>
      <c r="S74"/>
      <c r="T74"/>
      <c r="U74"/>
      <c r="V74"/>
      <c r="W74"/>
    </row>
    <row r="75" spans="9:23" ht="12.75" customHeight="1">
      <c r="I75"/>
      <c r="J75"/>
      <c r="K75"/>
      <c r="L75"/>
      <c r="M75"/>
      <c r="N75"/>
      <c r="O75"/>
      <c r="R75"/>
      <c r="S75"/>
      <c r="T75"/>
      <c r="U75"/>
      <c r="V75"/>
      <c r="W75"/>
    </row>
    <row r="76" spans="9:23" ht="12.75" customHeight="1">
      <c r="I76"/>
      <c r="J76"/>
      <c r="K76"/>
      <c r="L76"/>
      <c r="M76"/>
      <c r="N76"/>
      <c r="O76"/>
      <c r="R76"/>
      <c r="S76"/>
      <c r="T76"/>
      <c r="U76"/>
      <c r="V76"/>
      <c r="W76"/>
    </row>
    <row r="77" spans="9:23" ht="12.75" customHeight="1">
      <c r="I77"/>
      <c r="J77"/>
      <c r="K77"/>
      <c r="L77"/>
      <c r="M77"/>
      <c r="N77"/>
      <c r="O77"/>
      <c r="R77"/>
      <c r="S77"/>
      <c r="T77"/>
      <c r="U77"/>
      <c r="V77"/>
      <c r="W77"/>
    </row>
    <row r="78" spans="9:23" ht="12.75" customHeight="1">
      <c r="I78"/>
      <c r="J78"/>
      <c r="K78"/>
      <c r="L78"/>
      <c r="M78"/>
      <c r="N78"/>
      <c r="O78"/>
      <c r="R78"/>
      <c r="S78"/>
      <c r="T78"/>
      <c r="U78"/>
      <c r="V78"/>
      <c r="W78"/>
    </row>
    <row r="79" spans="9:23" ht="12.75" customHeight="1">
      <c r="I79"/>
      <c r="J79"/>
      <c r="K79"/>
      <c r="L79"/>
      <c r="M79"/>
      <c r="N79"/>
      <c r="O79"/>
      <c r="R79"/>
      <c r="S79"/>
      <c r="T79"/>
      <c r="U79"/>
      <c r="V79"/>
      <c r="W79"/>
    </row>
    <row r="80" spans="9:23" ht="12.75" customHeight="1">
      <c r="I80"/>
      <c r="J80"/>
      <c r="K80"/>
      <c r="L80"/>
      <c r="M80"/>
      <c r="N80"/>
      <c r="O80"/>
      <c r="R80"/>
      <c r="S80"/>
      <c r="T80"/>
      <c r="U80"/>
      <c r="V80"/>
      <c r="W80"/>
    </row>
    <row r="81" spans="9:23" ht="12.75" customHeight="1">
      <c r="I81"/>
      <c r="J81"/>
      <c r="K81"/>
      <c r="L81"/>
      <c r="M81"/>
      <c r="N81"/>
      <c r="O81"/>
      <c r="R81"/>
      <c r="S81"/>
      <c r="T81"/>
      <c r="U81"/>
      <c r="V81"/>
      <c r="W81"/>
    </row>
    <row r="82" spans="9:23" ht="12.75" customHeight="1">
      <c r="I82"/>
      <c r="J82"/>
      <c r="K82"/>
      <c r="L82"/>
      <c r="M82"/>
      <c r="N82"/>
      <c r="O82"/>
      <c r="R82"/>
      <c r="S82"/>
      <c r="T82"/>
      <c r="U82"/>
      <c r="V82"/>
      <c r="W82"/>
    </row>
    <row r="83" spans="9:23" ht="12.75" customHeight="1">
      <c r="I83"/>
      <c r="J83"/>
      <c r="K83"/>
      <c r="L83"/>
      <c r="M83"/>
      <c r="N83"/>
      <c r="O83"/>
      <c r="R83"/>
      <c r="S83"/>
      <c r="T83"/>
      <c r="U83"/>
      <c r="V83"/>
      <c r="W83"/>
    </row>
    <row r="84" spans="18:23" ht="12.75" customHeight="1">
      <c r="R84"/>
      <c r="S84"/>
      <c r="T84"/>
      <c r="U84"/>
      <c r="V84"/>
      <c r="W84"/>
    </row>
    <row r="85" spans="18:23" ht="12.75" customHeight="1">
      <c r="R85"/>
      <c r="S85"/>
      <c r="T85"/>
      <c r="U85"/>
      <c r="V85"/>
      <c r="W85"/>
    </row>
    <row r="86" spans="18:23" ht="12.75" customHeight="1">
      <c r="R86"/>
      <c r="S86"/>
      <c r="T86"/>
      <c r="U86"/>
      <c r="V86"/>
      <c r="W86"/>
    </row>
    <row r="87" spans="18:23" ht="12.75" customHeight="1">
      <c r="R87"/>
      <c r="S87"/>
      <c r="T87"/>
      <c r="U87"/>
      <c r="V87"/>
      <c r="W87"/>
    </row>
    <row r="88" spans="18:23" ht="12.75" customHeight="1">
      <c r="R88"/>
      <c r="S88"/>
      <c r="T88"/>
      <c r="U88"/>
      <c r="V88"/>
      <c r="W88"/>
    </row>
    <row r="89" spans="18:23" ht="12.75" customHeight="1">
      <c r="R89"/>
      <c r="S89"/>
      <c r="T89"/>
      <c r="U89"/>
      <c r="V89"/>
      <c r="W89"/>
    </row>
    <row r="90" spans="18:23" ht="12.75" customHeight="1">
      <c r="R90"/>
      <c r="S90"/>
      <c r="T90"/>
      <c r="U90"/>
      <c r="V90"/>
      <c r="W90"/>
    </row>
    <row r="91" spans="18:23" ht="12.75" customHeight="1">
      <c r="R91"/>
      <c r="S91"/>
      <c r="T91"/>
      <c r="U91"/>
      <c r="V91"/>
      <c r="W91"/>
    </row>
    <row r="92" spans="18:23" ht="12.75" customHeight="1">
      <c r="R92"/>
      <c r="S92"/>
      <c r="T92"/>
      <c r="U92"/>
      <c r="V92"/>
      <c r="W92"/>
    </row>
    <row r="93" spans="18:23" ht="12.75" customHeight="1">
      <c r="R93"/>
      <c r="S93"/>
      <c r="T93"/>
      <c r="U93"/>
      <c r="V93"/>
      <c r="W93"/>
    </row>
    <row r="94" spans="18:23" ht="12.75" customHeight="1">
      <c r="R94"/>
      <c r="S94"/>
      <c r="T94"/>
      <c r="U94"/>
      <c r="V94"/>
      <c r="W94"/>
    </row>
    <row r="95" spans="18:23" ht="12.75" customHeight="1">
      <c r="R95"/>
      <c r="S95"/>
      <c r="T95"/>
      <c r="U95"/>
      <c r="V95"/>
      <c r="W95"/>
    </row>
    <row r="96" spans="18:23" ht="12.75" customHeight="1">
      <c r="R96"/>
      <c r="S96"/>
      <c r="T96"/>
      <c r="U96"/>
      <c r="V96"/>
      <c r="W96"/>
    </row>
    <row r="97" spans="18:23" ht="12.75" customHeight="1">
      <c r="R97"/>
      <c r="S97"/>
      <c r="T97"/>
      <c r="U97"/>
      <c r="V97"/>
      <c r="W97"/>
    </row>
    <row r="98" spans="18:23" ht="12.75" customHeight="1">
      <c r="R98"/>
      <c r="S98"/>
      <c r="T98"/>
      <c r="U98"/>
      <c r="V98"/>
      <c r="W98"/>
    </row>
    <row r="99" spans="18:23" ht="12.75" customHeight="1">
      <c r="R99"/>
      <c r="S99"/>
      <c r="T99"/>
      <c r="U99"/>
      <c r="V99"/>
      <c r="W99"/>
    </row>
    <row r="100" spans="18:23" ht="12.75" customHeight="1">
      <c r="R100"/>
      <c r="S100"/>
      <c r="T100"/>
      <c r="U100"/>
      <c r="V100"/>
      <c r="W100"/>
    </row>
    <row r="101" spans="18:23" ht="12.75" customHeight="1">
      <c r="R101"/>
      <c r="S101"/>
      <c r="T101"/>
      <c r="U101"/>
      <c r="V101"/>
      <c r="W101"/>
    </row>
    <row r="102" spans="18:23" ht="12.75" customHeight="1">
      <c r="R102"/>
      <c r="S102"/>
      <c r="T102"/>
      <c r="U102"/>
      <c r="V102"/>
      <c r="W102"/>
    </row>
    <row r="103" spans="18:23" ht="12.75" customHeight="1">
      <c r="R103"/>
      <c r="S103"/>
      <c r="T103"/>
      <c r="U103"/>
      <c r="V103"/>
      <c r="W103"/>
    </row>
    <row r="104" spans="18:23" ht="12.75" customHeight="1">
      <c r="R104"/>
      <c r="S104"/>
      <c r="T104"/>
      <c r="U104"/>
      <c r="V104"/>
      <c r="W104"/>
    </row>
    <row r="105" spans="18:23" ht="12.75" customHeight="1">
      <c r="R105"/>
      <c r="S105"/>
      <c r="T105"/>
      <c r="U105"/>
      <c r="V105"/>
      <c r="W105"/>
    </row>
    <row r="106" spans="18:23" ht="12.75" customHeight="1">
      <c r="R106"/>
      <c r="S106"/>
      <c r="T106"/>
      <c r="U106"/>
      <c r="V106"/>
      <c r="W106"/>
    </row>
  </sheetData>
  <sheetProtection sheet="1" formatCells="0" selectLockedCells="1"/>
  <mergeCells count="50">
    <mergeCell ref="O69:Q70"/>
    <mergeCell ref="E48:Q48"/>
    <mergeCell ref="A49:Q49"/>
    <mergeCell ref="H54:Q54"/>
    <mergeCell ref="O68:Q68"/>
    <mergeCell ref="A55:Q55"/>
    <mergeCell ref="A50:Q50"/>
    <mergeCell ref="G2:K4"/>
    <mergeCell ref="A5:E7"/>
    <mergeCell ref="A52:Q52"/>
    <mergeCell ref="A53:Q53"/>
    <mergeCell ref="L12:O12"/>
    <mergeCell ref="A8:E8"/>
    <mergeCell ref="P45:Q45"/>
    <mergeCell ref="I8:J8"/>
    <mergeCell ref="A30:Q30"/>
    <mergeCell ref="A27:E27"/>
    <mergeCell ref="G27:K27"/>
    <mergeCell ref="A31:Q31"/>
    <mergeCell ref="K38:Q38"/>
    <mergeCell ref="P41:Q41"/>
    <mergeCell ref="D34:E34"/>
    <mergeCell ref="J34:O34"/>
    <mergeCell ref="K39:Q39"/>
    <mergeCell ref="P12:Q12"/>
    <mergeCell ref="I20:J20"/>
    <mergeCell ref="K20:Q20"/>
    <mergeCell ref="F12:G12"/>
    <mergeCell ref="P16:Q16"/>
    <mergeCell ref="D14:J14"/>
    <mergeCell ref="B18:G18"/>
    <mergeCell ref="H18:I18"/>
    <mergeCell ref="M14:O14"/>
    <mergeCell ref="J18:P18"/>
    <mergeCell ref="Q25:Q26"/>
    <mergeCell ref="K22:L22"/>
    <mergeCell ref="A22:G22"/>
    <mergeCell ref="A20:G20"/>
    <mergeCell ref="L19:P19"/>
    <mergeCell ref="C21:E21"/>
    <mergeCell ref="D45:K45"/>
    <mergeCell ref="L27:N27"/>
    <mergeCell ref="A26:E26"/>
    <mergeCell ref="O25:O26"/>
    <mergeCell ref="G26:K26"/>
    <mergeCell ref="C44:E44"/>
    <mergeCell ref="G44:H44"/>
    <mergeCell ref="G37:H37"/>
    <mergeCell ref="G41:M41"/>
    <mergeCell ref="A40:Q40"/>
  </mergeCells>
  <conditionalFormatting sqref="A16:F16 J37 B10 F10 F44 B36 F36 L36 L43 B44 I44 F12 C12 L12 G41:M41 D45 P45:Q45 P41:Q41 B18 J18:P18 K20:Q20 A20:H20 J16 M14:O14 P16:Q16 A8:E8 I8:J8 D14 A22:G22 K22:L22 P22 D34:E34 J34:O34 G37:H37 L2 L26 N6:N10 L4 A26:G26">
    <cfRule type="cellIs" priority="1" dxfId="0" operator="equal" stopIfTrue="1">
      <formula>0</formula>
    </cfRule>
  </conditionalFormatting>
  <printOptions horizontalCentered="1" verticalCentered="1"/>
  <pageMargins left="0.31496062992125984" right="0.15748031496062992" top="0.15748031496062992" bottom="0.4724409448818898" header="0.07874015748031496" footer="0.4724409448818898"/>
  <pageSetup fitToHeight="1" fitToWidth="1" horizontalDpi="300" verticalDpi="300" orientation="portrait" paperSize="9" scale="8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tabColor indexed="12"/>
    <pageSetUpPr fitToPage="1"/>
  </sheetPr>
  <dimension ref="A1:IR67"/>
  <sheetViews>
    <sheetView showGridLines="0" zoomScale="94" zoomScaleNormal="94" zoomScalePageLayoutView="0" workbookViewId="0" topLeftCell="C27">
      <selection activeCell="S49" sqref="S49:X50"/>
    </sheetView>
  </sheetViews>
  <sheetFormatPr defaultColWidth="11.421875" defaultRowHeight="12.75"/>
  <cols>
    <col min="1" max="1" width="3.00390625" style="76" customWidth="1"/>
    <col min="2" max="2" width="2.7109375" style="76" customWidth="1"/>
    <col min="3" max="3" width="2.00390625" style="76" customWidth="1"/>
    <col min="4" max="4" width="8.7109375" style="76" customWidth="1"/>
    <col min="5" max="5" width="6.7109375" style="76" customWidth="1"/>
    <col min="6" max="6" width="8.7109375" style="76" customWidth="1"/>
    <col min="7" max="9" width="4.7109375" style="76" customWidth="1"/>
    <col min="10" max="10" width="2.140625" style="76" customWidth="1"/>
    <col min="11" max="11" width="2.421875" style="76" customWidth="1"/>
    <col min="12" max="13" width="2.7109375" style="76" customWidth="1"/>
    <col min="14" max="14" width="6.7109375" style="76" customWidth="1"/>
    <col min="15" max="16" width="8.7109375" style="76" customWidth="1"/>
    <col min="17" max="19" width="4.7109375" style="76" customWidth="1"/>
    <col min="20" max="20" width="2.421875" style="76" customWidth="1"/>
    <col min="21" max="21" width="2.28125" style="76" customWidth="1"/>
    <col min="22" max="22" width="3.00390625" style="76" customWidth="1"/>
    <col min="23" max="23" width="2.421875" style="76" customWidth="1"/>
    <col min="24" max="24" width="13.57421875" style="76" customWidth="1"/>
    <col min="25" max="25" width="11.7109375" style="76" customWidth="1"/>
    <col min="26" max="26" width="4.00390625" style="76" customWidth="1"/>
    <col min="27" max="27" width="9.7109375" style="76" customWidth="1"/>
    <col min="28" max="28" width="3.28125" style="76" customWidth="1"/>
    <col min="29" max="29" width="5.7109375" style="76" customWidth="1"/>
    <col min="30" max="30" width="2.7109375" style="76" customWidth="1"/>
    <col min="31" max="31" width="5.7109375" style="76" customWidth="1"/>
    <col min="32" max="32" width="4.7109375" style="76" customWidth="1"/>
    <col min="33" max="33" width="9.140625" style="76" hidden="1" customWidth="1"/>
    <col min="34" max="34" width="19.28125" style="76" hidden="1" customWidth="1"/>
    <col min="35" max="35" width="20.7109375" style="76" hidden="1" customWidth="1"/>
    <col min="36" max="16384" width="11.421875" style="76" customWidth="1"/>
  </cols>
  <sheetData>
    <row r="1" ht="13.5">
      <c r="AK1" s="65"/>
    </row>
    <row r="2" spans="2:37" s="68" customFormat="1" ht="12.75">
      <c r="B2" s="83"/>
      <c r="C2" s="84"/>
      <c r="D2" s="84"/>
      <c r="E2" s="84"/>
      <c r="F2" s="84"/>
      <c r="G2" s="84"/>
      <c r="H2" s="84"/>
      <c r="I2" s="84"/>
      <c r="J2" s="84"/>
      <c r="K2" s="85"/>
      <c r="L2" s="83"/>
      <c r="M2" s="84"/>
      <c r="N2" s="84"/>
      <c r="O2" s="84"/>
      <c r="P2" s="84"/>
      <c r="Q2" s="84"/>
      <c r="R2" s="84"/>
      <c r="S2" s="84"/>
      <c r="T2" s="84"/>
      <c r="U2" s="85"/>
      <c r="V2" s="547" t="s">
        <v>9</v>
      </c>
      <c r="W2" s="548"/>
      <c r="X2" s="548"/>
      <c r="Y2" s="548"/>
      <c r="Z2" s="548"/>
      <c r="AA2" s="548"/>
      <c r="AB2" s="548"/>
      <c r="AC2" s="548"/>
      <c r="AD2" s="548"/>
      <c r="AE2" s="549"/>
      <c r="AK2" s="66"/>
    </row>
    <row r="3" spans="2:37" s="68" customFormat="1" ht="12.75">
      <c r="B3" s="86" t="s">
        <v>10</v>
      </c>
      <c r="C3" s="87"/>
      <c r="D3" s="87"/>
      <c r="E3" s="545">
        <f>Prep_INCONTRO!$A$35</f>
        <v>0</v>
      </c>
      <c r="F3" s="545"/>
      <c r="G3" s="545"/>
      <c r="H3" s="545"/>
      <c r="I3" s="545"/>
      <c r="J3" s="545"/>
      <c r="K3" s="89"/>
      <c r="L3" s="86" t="s">
        <v>11</v>
      </c>
      <c r="M3" s="87"/>
      <c r="N3" s="87"/>
      <c r="O3" s="546">
        <f>Prep_INCONTRO!$A$39</f>
        <v>0</v>
      </c>
      <c r="P3" s="546"/>
      <c r="Q3" s="546"/>
      <c r="R3" s="546"/>
      <c r="S3" s="546"/>
      <c r="T3" s="90"/>
      <c r="U3" s="89"/>
      <c r="V3" s="550"/>
      <c r="W3" s="551"/>
      <c r="X3" s="551"/>
      <c r="Y3" s="551"/>
      <c r="Z3" s="551"/>
      <c r="AA3" s="551"/>
      <c r="AB3" s="551"/>
      <c r="AC3" s="551"/>
      <c r="AD3" s="551"/>
      <c r="AE3" s="552"/>
      <c r="AK3" s="66"/>
    </row>
    <row r="4" spans="2:37" s="68" customFormat="1" ht="4.5" customHeight="1">
      <c r="B4" s="91"/>
      <c r="C4" s="92"/>
      <c r="D4" s="92"/>
      <c r="E4" s="92"/>
      <c r="F4" s="92"/>
      <c r="G4" s="92"/>
      <c r="H4" s="90"/>
      <c r="I4" s="90"/>
      <c r="J4" s="90"/>
      <c r="K4" s="89"/>
      <c r="L4" s="91"/>
      <c r="M4" s="92"/>
      <c r="N4" s="92"/>
      <c r="O4" s="92"/>
      <c r="P4" s="92"/>
      <c r="Q4" s="92"/>
      <c r="R4" s="92"/>
      <c r="S4" s="92"/>
      <c r="T4" s="92"/>
      <c r="U4" s="93"/>
      <c r="V4" s="553"/>
      <c r="W4" s="554"/>
      <c r="X4" s="554"/>
      <c r="Y4" s="554"/>
      <c r="Z4" s="554"/>
      <c r="AA4" s="554"/>
      <c r="AB4" s="554"/>
      <c r="AC4" s="554"/>
      <c r="AD4" s="554"/>
      <c r="AE4" s="555"/>
      <c r="AK4" s="66"/>
    </row>
    <row r="5" spans="2:37" s="68" customFormat="1" ht="13.5" customHeight="1">
      <c r="B5" s="624" t="s">
        <v>12</v>
      </c>
      <c r="C5" s="514" t="s">
        <v>7</v>
      </c>
      <c r="D5" s="515"/>
      <c r="E5" s="515"/>
      <c r="F5" s="516"/>
      <c r="G5" s="626" t="s">
        <v>13</v>
      </c>
      <c r="H5" s="514" t="s">
        <v>14</v>
      </c>
      <c r="I5" s="515"/>
      <c r="J5" s="515"/>
      <c r="K5" s="516"/>
      <c r="L5" s="624" t="s">
        <v>12</v>
      </c>
      <c r="M5" s="514" t="s">
        <v>7</v>
      </c>
      <c r="N5" s="515"/>
      <c r="O5" s="515"/>
      <c r="P5" s="516"/>
      <c r="Q5" s="626" t="s">
        <v>13</v>
      </c>
      <c r="R5" s="514" t="s">
        <v>14</v>
      </c>
      <c r="S5" s="515"/>
      <c r="T5" s="515"/>
      <c r="U5" s="516"/>
      <c r="V5" s="628" t="s">
        <v>15</v>
      </c>
      <c r="W5" s="630" t="s">
        <v>16</v>
      </c>
      <c r="X5" s="631"/>
      <c r="Y5" s="632"/>
      <c r="Z5" s="556" t="s">
        <v>17</v>
      </c>
      <c r="AA5" s="514" t="s">
        <v>18</v>
      </c>
      <c r="AB5" s="514" t="s">
        <v>19</v>
      </c>
      <c r="AC5" s="515"/>
      <c r="AD5" s="515"/>
      <c r="AE5" s="516"/>
      <c r="AK5" s="66"/>
    </row>
    <row r="6" spans="2:37" s="68" customFormat="1" ht="15.75" customHeight="1">
      <c r="B6" s="625"/>
      <c r="C6" s="517"/>
      <c r="D6" s="518"/>
      <c r="E6" s="518"/>
      <c r="F6" s="519"/>
      <c r="G6" s="625"/>
      <c r="H6" s="517"/>
      <c r="I6" s="518"/>
      <c r="J6" s="518"/>
      <c r="K6" s="519"/>
      <c r="L6" s="625"/>
      <c r="M6" s="517"/>
      <c r="N6" s="518"/>
      <c r="O6" s="518"/>
      <c r="P6" s="519"/>
      <c r="Q6" s="625"/>
      <c r="R6" s="517"/>
      <c r="S6" s="518"/>
      <c r="T6" s="518"/>
      <c r="U6" s="519"/>
      <c r="V6" s="629"/>
      <c r="W6" s="633"/>
      <c r="X6" s="634"/>
      <c r="Y6" s="635"/>
      <c r="Z6" s="557"/>
      <c r="AA6" s="517"/>
      <c r="AB6" s="517"/>
      <c r="AC6" s="518"/>
      <c r="AD6" s="518"/>
      <c r="AE6" s="519"/>
      <c r="AK6" s="66"/>
    </row>
    <row r="7" spans="1:37" s="68" customFormat="1" ht="9.75" customHeight="1">
      <c r="A7" s="580" t="s">
        <v>20</v>
      </c>
      <c r="B7" s="622">
        <v>1</v>
      </c>
      <c r="C7" s="520">
        <f>Prep_INCONTRO!$B$57</f>
        <v>0</v>
      </c>
      <c r="D7" s="521"/>
      <c r="E7" s="521"/>
      <c r="F7" s="522"/>
      <c r="G7" s="600">
        <f>Prep_INCONTRO!$C$57</f>
        <v>0</v>
      </c>
      <c r="H7" s="608">
        <f>Prep_INCONTRO!$D$57</f>
        <v>0</v>
      </c>
      <c r="I7" s="609"/>
      <c r="J7" s="609"/>
      <c r="K7" s="610"/>
      <c r="L7" s="622">
        <v>1</v>
      </c>
      <c r="M7" s="520">
        <f>Prep_INCONTRO!$G$57</f>
        <v>0</v>
      </c>
      <c r="N7" s="521"/>
      <c r="O7" s="521"/>
      <c r="P7" s="522"/>
      <c r="Q7" s="600">
        <f>Prep_INCONTRO!$H$57</f>
        <v>0</v>
      </c>
      <c r="R7" s="608">
        <f>Prep_INCONTRO!$I$57</f>
        <v>0</v>
      </c>
      <c r="S7" s="609"/>
      <c r="T7" s="609"/>
      <c r="U7" s="610"/>
      <c r="V7" s="564"/>
      <c r="W7" s="558">
        <f>(IF(OR(Z7="a",Z7="as"),C7,IF(OR(Z7="b",Z7="bs"),M7,)))</f>
        <v>0</v>
      </c>
      <c r="X7" s="559"/>
      <c r="Y7" s="560"/>
      <c r="Z7" s="535"/>
      <c r="AA7" s="543"/>
      <c r="AB7" s="537">
        <f>Prep_INCONTRO!$L$57</f>
        <v>0</v>
      </c>
      <c r="AC7" s="538"/>
      <c r="AD7" s="538"/>
      <c r="AE7" s="539"/>
      <c r="AK7" s="66"/>
    </row>
    <row r="8" spans="1:37" s="68" customFormat="1" ht="9.75" customHeight="1">
      <c r="A8" s="580"/>
      <c r="B8" s="623"/>
      <c r="C8" s="523"/>
      <c r="D8" s="524"/>
      <c r="E8" s="524"/>
      <c r="F8" s="525"/>
      <c r="G8" s="601"/>
      <c r="H8" s="611"/>
      <c r="I8" s="612"/>
      <c r="J8" s="612"/>
      <c r="K8" s="613"/>
      <c r="L8" s="623"/>
      <c r="M8" s="523"/>
      <c r="N8" s="524"/>
      <c r="O8" s="524"/>
      <c r="P8" s="525"/>
      <c r="Q8" s="601"/>
      <c r="R8" s="611"/>
      <c r="S8" s="612"/>
      <c r="T8" s="612"/>
      <c r="U8" s="613"/>
      <c r="V8" s="536"/>
      <c r="W8" s="561"/>
      <c r="X8" s="562"/>
      <c r="Y8" s="563"/>
      <c r="Z8" s="536"/>
      <c r="AA8" s="544"/>
      <c r="AB8" s="540"/>
      <c r="AC8" s="541"/>
      <c r="AD8" s="541"/>
      <c r="AE8" s="542"/>
      <c r="AK8" s="66"/>
    </row>
    <row r="9" spans="1:37" s="68" customFormat="1" ht="9.75" customHeight="1">
      <c r="A9" s="580"/>
      <c r="B9" s="627">
        <v>2</v>
      </c>
      <c r="C9" s="520">
        <f>Prep_INCONTRO!$B$58</f>
        <v>0</v>
      </c>
      <c r="D9" s="521"/>
      <c r="E9" s="521"/>
      <c r="F9" s="522"/>
      <c r="G9" s="600">
        <f>Prep_INCONTRO!$C$58</f>
        <v>0</v>
      </c>
      <c r="H9" s="608">
        <f>Prep_INCONTRO!$D$58</f>
        <v>0</v>
      </c>
      <c r="I9" s="609"/>
      <c r="J9" s="609"/>
      <c r="K9" s="610"/>
      <c r="L9" s="627">
        <v>2</v>
      </c>
      <c r="M9" s="520">
        <f>Prep_INCONTRO!$G$58</f>
        <v>0</v>
      </c>
      <c r="N9" s="521"/>
      <c r="O9" s="521"/>
      <c r="P9" s="522"/>
      <c r="Q9" s="600">
        <f>Prep_INCONTRO!$H$58</f>
        <v>0</v>
      </c>
      <c r="R9" s="608">
        <f>Prep_INCONTRO!$I$58</f>
        <v>0</v>
      </c>
      <c r="S9" s="609"/>
      <c r="T9" s="609"/>
      <c r="U9" s="610"/>
      <c r="V9" s="564"/>
      <c r="W9" s="558">
        <f>(IF(OR(Z9="a",Z9="as"),C9,IF(OR(Z9="b",Z9="bs"),M9,)))</f>
        <v>0</v>
      </c>
      <c r="X9" s="559"/>
      <c r="Y9" s="560"/>
      <c r="Z9" s="535"/>
      <c r="AA9" s="543"/>
      <c r="AB9" s="537">
        <f>Prep_INCONTRO!$L$58</f>
        <v>0</v>
      </c>
      <c r="AC9" s="538"/>
      <c r="AD9" s="538"/>
      <c r="AE9" s="539"/>
      <c r="AK9" s="66"/>
    </row>
    <row r="10" spans="1:37" s="68" customFormat="1" ht="9.75" customHeight="1">
      <c r="A10" s="580"/>
      <c r="B10" s="623"/>
      <c r="C10" s="523"/>
      <c r="D10" s="524"/>
      <c r="E10" s="524"/>
      <c r="F10" s="525"/>
      <c r="G10" s="601"/>
      <c r="H10" s="611"/>
      <c r="I10" s="612"/>
      <c r="J10" s="612"/>
      <c r="K10" s="613"/>
      <c r="L10" s="623"/>
      <c r="M10" s="523"/>
      <c r="N10" s="524"/>
      <c r="O10" s="524"/>
      <c r="P10" s="525"/>
      <c r="Q10" s="601"/>
      <c r="R10" s="611"/>
      <c r="S10" s="612"/>
      <c r="T10" s="612"/>
      <c r="U10" s="613"/>
      <c r="V10" s="536"/>
      <c r="W10" s="561"/>
      <c r="X10" s="562"/>
      <c r="Y10" s="563"/>
      <c r="Z10" s="536"/>
      <c r="AA10" s="544"/>
      <c r="AB10" s="540"/>
      <c r="AC10" s="541"/>
      <c r="AD10" s="541"/>
      <c r="AE10" s="542"/>
      <c r="AK10" s="66"/>
    </row>
    <row r="11" spans="1:37" s="68" customFormat="1" ht="9.75" customHeight="1">
      <c r="A11" s="580"/>
      <c r="B11" s="599" t="str">
        <f>IF(Prep_INCONTRO!$G$17=2,"X","3")</f>
        <v>3</v>
      </c>
      <c r="C11" s="520">
        <f>Prep_INCONTRO!$B$59</f>
        <v>0</v>
      </c>
      <c r="D11" s="521"/>
      <c r="E11" s="521"/>
      <c r="F11" s="522"/>
      <c r="G11" s="600">
        <f>Prep_INCONTRO!$C$59</f>
        <v>0</v>
      </c>
      <c r="H11" s="608">
        <f>Prep_INCONTRO!$D$59</f>
        <v>0</v>
      </c>
      <c r="I11" s="609"/>
      <c r="J11" s="609"/>
      <c r="K11" s="610"/>
      <c r="L11" s="599" t="str">
        <f>IF(Prep_INCONTRO!$G$17=2,"X","3")</f>
        <v>3</v>
      </c>
      <c r="M11" s="520">
        <f>Prep_INCONTRO!$G$59</f>
        <v>0</v>
      </c>
      <c r="N11" s="521"/>
      <c r="O11" s="521"/>
      <c r="P11" s="522"/>
      <c r="Q11" s="600">
        <f>Prep_INCONTRO!$H$59</f>
        <v>0</v>
      </c>
      <c r="R11" s="608">
        <f>Prep_INCONTRO!$I$59</f>
        <v>0</v>
      </c>
      <c r="S11" s="609"/>
      <c r="T11" s="609"/>
      <c r="U11" s="610"/>
      <c r="V11" s="564"/>
      <c r="W11" s="558">
        <f>(IF(OR(Z11="a",Z11="as"),C11,IF(OR(Z11="b",Z11="bs"),M11,)))</f>
        <v>0</v>
      </c>
      <c r="X11" s="559"/>
      <c r="Y11" s="560"/>
      <c r="Z11" s="535"/>
      <c r="AA11" s="543"/>
      <c r="AB11" s="537">
        <f>Prep_INCONTRO!$L$59</f>
        <v>0</v>
      </c>
      <c r="AC11" s="538"/>
      <c r="AD11" s="538"/>
      <c r="AE11" s="539"/>
      <c r="AK11" s="66"/>
    </row>
    <row r="12" spans="1:37" s="68" customFormat="1" ht="9.75" customHeight="1">
      <c r="A12" s="580"/>
      <c r="B12" s="599"/>
      <c r="C12" s="523"/>
      <c r="D12" s="524"/>
      <c r="E12" s="524"/>
      <c r="F12" s="525"/>
      <c r="G12" s="601"/>
      <c r="H12" s="611"/>
      <c r="I12" s="612"/>
      <c r="J12" s="612"/>
      <c r="K12" s="613"/>
      <c r="L12" s="599"/>
      <c r="M12" s="523"/>
      <c r="N12" s="524"/>
      <c r="O12" s="524"/>
      <c r="P12" s="525"/>
      <c r="Q12" s="601"/>
      <c r="R12" s="611"/>
      <c r="S12" s="612"/>
      <c r="T12" s="612"/>
      <c r="U12" s="613"/>
      <c r="V12" s="536"/>
      <c r="W12" s="561"/>
      <c r="X12" s="562"/>
      <c r="Y12" s="563"/>
      <c r="Z12" s="536"/>
      <c r="AA12" s="544"/>
      <c r="AB12" s="540"/>
      <c r="AC12" s="541"/>
      <c r="AD12" s="541"/>
      <c r="AE12" s="542"/>
      <c r="AK12" s="66"/>
    </row>
    <row r="13" spans="1:37" s="68" customFormat="1" ht="9.75" customHeight="1">
      <c r="A13" s="580"/>
      <c r="B13" s="599" t="str">
        <f>IF(Prep_INCONTRO!$G$17&gt;3,"4","X")</f>
        <v>X</v>
      </c>
      <c r="C13" s="520">
        <f>Prep_INCONTRO!$B$60</f>
        <v>0</v>
      </c>
      <c r="D13" s="521"/>
      <c r="E13" s="521"/>
      <c r="F13" s="522"/>
      <c r="G13" s="600">
        <f>Prep_INCONTRO!$C$60</f>
        <v>0</v>
      </c>
      <c r="H13" s="608">
        <f>Prep_INCONTRO!$D$60</f>
        <v>0</v>
      </c>
      <c r="I13" s="609"/>
      <c r="J13" s="609"/>
      <c r="K13" s="610"/>
      <c r="L13" s="599" t="str">
        <f>IF(Prep_INCONTRO!$G$17&gt;3,"4","X")</f>
        <v>X</v>
      </c>
      <c r="M13" s="520">
        <f>Prep_INCONTRO!$G$60</f>
        <v>0</v>
      </c>
      <c r="N13" s="521"/>
      <c r="O13" s="521"/>
      <c r="P13" s="522"/>
      <c r="Q13" s="600">
        <f>Prep_INCONTRO!$H$60</f>
        <v>0</v>
      </c>
      <c r="R13" s="608">
        <f>Prep_INCONTRO!$I$60</f>
        <v>0</v>
      </c>
      <c r="S13" s="609"/>
      <c r="T13" s="609"/>
      <c r="U13" s="610"/>
      <c r="V13" s="564"/>
      <c r="W13" s="558">
        <f>(IF(OR(Z13="a",Z13="as"),C13,IF(OR(Z13="b",Z13="bs"),M13,)))</f>
        <v>0</v>
      </c>
      <c r="X13" s="559"/>
      <c r="Y13" s="560"/>
      <c r="Z13" s="535"/>
      <c r="AA13" s="543"/>
      <c r="AB13" s="537">
        <f>Prep_INCONTRO!$L$60</f>
        <v>0</v>
      </c>
      <c r="AC13" s="538"/>
      <c r="AD13" s="538"/>
      <c r="AE13" s="539"/>
      <c r="AK13" s="66"/>
    </row>
    <row r="14" spans="1:37" s="68" customFormat="1" ht="9.75" customHeight="1">
      <c r="A14" s="580"/>
      <c r="B14" s="599"/>
      <c r="C14" s="523"/>
      <c r="D14" s="524"/>
      <c r="E14" s="524"/>
      <c r="F14" s="525"/>
      <c r="G14" s="601"/>
      <c r="H14" s="611"/>
      <c r="I14" s="612"/>
      <c r="J14" s="612"/>
      <c r="K14" s="613"/>
      <c r="L14" s="599"/>
      <c r="M14" s="523"/>
      <c r="N14" s="524"/>
      <c r="O14" s="524"/>
      <c r="P14" s="525"/>
      <c r="Q14" s="601"/>
      <c r="R14" s="611"/>
      <c r="S14" s="612"/>
      <c r="T14" s="612"/>
      <c r="U14" s="613"/>
      <c r="V14" s="536"/>
      <c r="W14" s="561"/>
      <c r="X14" s="562"/>
      <c r="Y14" s="563"/>
      <c r="Z14" s="536"/>
      <c r="AA14" s="544"/>
      <c r="AB14" s="540"/>
      <c r="AC14" s="541"/>
      <c r="AD14" s="541"/>
      <c r="AE14" s="542"/>
      <c r="AK14" s="66"/>
    </row>
    <row r="15" spans="1:37" s="68" customFormat="1" ht="9.75" customHeight="1">
      <c r="A15" s="580"/>
      <c r="B15" s="623" t="s">
        <v>75</v>
      </c>
      <c r="C15" s="616" t="str">
        <f>IF(Prep_INCONTRO!$G$20&gt;4,Prep_INCONTRO!$B$61,"xxxx")</f>
        <v>xxxx</v>
      </c>
      <c r="D15" s="617"/>
      <c r="E15" s="617"/>
      <c r="F15" s="618"/>
      <c r="G15" s="614">
        <f>IF(Prep_INCONTRO!$G$20&gt;4,Prep_INCONTRO!$C$61,"")</f>
      </c>
      <c r="H15" s="602">
        <f>IF(Prep_INCONTRO!$G$20&gt;4,Prep_INCONTRO!$D$61,"")</f>
      </c>
      <c r="I15" s="603"/>
      <c r="J15" s="603"/>
      <c r="K15" s="604"/>
      <c r="L15" s="648" t="s">
        <v>75</v>
      </c>
      <c r="M15" s="616" t="str">
        <f>IF(Prep_INCONTRO!$G$20&gt;4,Prep_INCONTRO!$G$61,"xxxx")</f>
        <v>xxxx</v>
      </c>
      <c r="N15" s="617"/>
      <c r="O15" s="617"/>
      <c r="P15" s="618"/>
      <c r="Q15" s="614">
        <f>IF(Prep_INCONTRO!$G$20&gt;4,Prep_INCONTRO!$H$61,"")</f>
      </c>
      <c r="R15" s="602">
        <f>IF(Prep_INCONTRO!$G$20&gt;4,Prep_INCONTRO!$I$61,"")</f>
      </c>
      <c r="S15" s="603"/>
      <c r="T15" s="603"/>
      <c r="U15" s="604"/>
      <c r="V15" s="570" t="s">
        <v>123</v>
      </c>
      <c r="W15" s="529" t="s">
        <v>76</v>
      </c>
      <c r="X15" s="530"/>
      <c r="Y15" s="531"/>
      <c r="Z15" s="535" t="s">
        <v>123</v>
      </c>
      <c r="AA15" s="572" t="s">
        <v>76</v>
      </c>
      <c r="AB15" s="529" t="s">
        <v>76</v>
      </c>
      <c r="AC15" s="530"/>
      <c r="AD15" s="530"/>
      <c r="AE15" s="531"/>
      <c r="AK15" s="66"/>
    </row>
    <row r="16" spans="1:37" s="68" customFormat="1" ht="9.75" customHeight="1">
      <c r="A16" s="580"/>
      <c r="B16" s="623"/>
      <c r="C16" s="619"/>
      <c r="D16" s="620"/>
      <c r="E16" s="620"/>
      <c r="F16" s="621"/>
      <c r="G16" s="615"/>
      <c r="H16" s="605"/>
      <c r="I16" s="606"/>
      <c r="J16" s="606"/>
      <c r="K16" s="607"/>
      <c r="L16" s="648"/>
      <c r="M16" s="619"/>
      <c r="N16" s="620"/>
      <c r="O16" s="620"/>
      <c r="P16" s="621"/>
      <c r="Q16" s="615"/>
      <c r="R16" s="605"/>
      <c r="S16" s="606"/>
      <c r="T16" s="606"/>
      <c r="U16" s="607"/>
      <c r="V16" s="571"/>
      <c r="W16" s="532"/>
      <c r="X16" s="533"/>
      <c r="Y16" s="534"/>
      <c r="Z16" s="536"/>
      <c r="AA16" s="573"/>
      <c r="AB16" s="532"/>
      <c r="AC16" s="533"/>
      <c r="AD16" s="533"/>
      <c r="AE16" s="534"/>
      <c r="AK16" s="67"/>
    </row>
    <row r="17" spans="1:37" s="68" customFormat="1" ht="9.75" customHeight="1">
      <c r="A17" s="580"/>
      <c r="B17" s="623" t="s">
        <v>75</v>
      </c>
      <c r="C17" s="616" t="str">
        <f>IF(Prep_INCONTRO!$G$20&gt;5,Prep_INCONTRO!$B$62,"xxxx")</f>
        <v>xxxx</v>
      </c>
      <c r="D17" s="617"/>
      <c r="E17" s="617"/>
      <c r="F17" s="618"/>
      <c r="G17" s="614">
        <f>IF(Prep_INCONTRO!$G$20&gt;4,Prep_INCONTRO!$C$62,"")</f>
      </c>
      <c r="H17" s="602">
        <f>IF(Prep_INCONTRO!$G$20&gt;4,Prep_INCONTRO!$D$62,"")</f>
      </c>
      <c r="I17" s="603"/>
      <c r="J17" s="603"/>
      <c r="K17" s="604"/>
      <c r="L17" s="648" t="s">
        <v>75</v>
      </c>
      <c r="M17" s="616" t="str">
        <f>IF(Prep_INCONTRO!$G$20&gt;5,Prep_INCONTRO!$G$62,"xxxx")</f>
        <v>xxxx</v>
      </c>
      <c r="N17" s="617"/>
      <c r="O17" s="617"/>
      <c r="P17" s="618"/>
      <c r="Q17" s="614">
        <f>IF(Prep_INCONTRO!$G$20&gt;4,Prep_INCONTRO!$H$62,"")</f>
      </c>
      <c r="R17" s="602">
        <f>IF(Prep_INCONTRO!$G$20&gt;4,Prep_INCONTRO!$I$62,"")</f>
      </c>
      <c r="S17" s="603"/>
      <c r="T17" s="603"/>
      <c r="U17" s="604"/>
      <c r="V17" s="570" t="s">
        <v>123</v>
      </c>
      <c r="W17" s="529" t="s">
        <v>76</v>
      </c>
      <c r="X17" s="530"/>
      <c r="Y17" s="531"/>
      <c r="Z17" s="535" t="s">
        <v>123</v>
      </c>
      <c r="AA17" s="572" t="s">
        <v>76</v>
      </c>
      <c r="AB17" s="529" t="s">
        <v>76</v>
      </c>
      <c r="AC17" s="530"/>
      <c r="AD17" s="530"/>
      <c r="AE17" s="531"/>
      <c r="AK17" s="66"/>
    </row>
    <row r="18" spans="1:31" s="68" customFormat="1" ht="9.75" customHeight="1">
      <c r="A18" s="580"/>
      <c r="B18" s="623"/>
      <c r="C18" s="619"/>
      <c r="D18" s="620"/>
      <c r="E18" s="620"/>
      <c r="F18" s="621"/>
      <c r="G18" s="615"/>
      <c r="H18" s="605"/>
      <c r="I18" s="606"/>
      <c r="J18" s="606"/>
      <c r="K18" s="607"/>
      <c r="L18" s="648"/>
      <c r="M18" s="619"/>
      <c r="N18" s="620"/>
      <c r="O18" s="620"/>
      <c r="P18" s="621"/>
      <c r="Q18" s="615"/>
      <c r="R18" s="605"/>
      <c r="S18" s="606"/>
      <c r="T18" s="606"/>
      <c r="U18" s="607"/>
      <c r="V18" s="571"/>
      <c r="W18" s="532"/>
      <c r="X18" s="533"/>
      <c r="Y18" s="534"/>
      <c r="Z18" s="536"/>
      <c r="AA18" s="573"/>
      <c r="AB18" s="532"/>
      <c r="AC18" s="533"/>
      <c r="AD18" s="533"/>
      <c r="AE18" s="534"/>
    </row>
    <row r="19" spans="1:31" s="68" customFormat="1" ht="9.75" customHeight="1">
      <c r="A19" s="580"/>
      <c r="B19" s="623" t="s">
        <v>75</v>
      </c>
      <c r="C19" s="616" t="str">
        <f>IF(Prep_INCONTRO!$G$20&gt;6,Prep_INCONTRO!$B$63,"xxxx")</f>
        <v>xxxx</v>
      </c>
      <c r="D19" s="617"/>
      <c r="E19" s="617"/>
      <c r="F19" s="618"/>
      <c r="G19" s="614">
        <f>IF(Prep_INCONTRO!$G$20&gt;4,Prep_INCONTRO!$C$63,"")</f>
      </c>
      <c r="H19" s="602">
        <f>IF(Prep_INCONTRO!$G$20&gt;4,Prep_INCONTRO!$D$63,"")</f>
      </c>
      <c r="I19" s="603"/>
      <c r="J19" s="603"/>
      <c r="K19" s="604"/>
      <c r="L19" s="648" t="s">
        <v>75</v>
      </c>
      <c r="M19" s="616" t="str">
        <f>IF(Prep_INCONTRO!$G$20&gt;6,Prep_INCONTRO!$G$63,"xxxx")</f>
        <v>xxxx</v>
      </c>
      <c r="N19" s="617"/>
      <c r="O19" s="617"/>
      <c r="P19" s="618"/>
      <c r="Q19" s="614">
        <f>IF(Prep_INCONTRO!$G$20&gt;4,Prep_INCONTRO!$H$63,"")</f>
      </c>
      <c r="R19" s="602">
        <f>IF(Prep_INCONTRO!$G$20&gt;4,Prep_INCONTRO!$I$63,"")</f>
      </c>
      <c r="S19" s="603"/>
      <c r="T19" s="603"/>
      <c r="U19" s="604"/>
      <c r="V19" s="570" t="s">
        <v>123</v>
      </c>
      <c r="W19" s="529" t="s">
        <v>76</v>
      </c>
      <c r="X19" s="530"/>
      <c r="Y19" s="531"/>
      <c r="Z19" s="535" t="s">
        <v>123</v>
      </c>
      <c r="AA19" s="572" t="s">
        <v>76</v>
      </c>
      <c r="AB19" s="529" t="s">
        <v>76</v>
      </c>
      <c r="AC19" s="530"/>
      <c r="AD19" s="530"/>
      <c r="AE19" s="531"/>
    </row>
    <row r="20" spans="1:31" s="68" customFormat="1" ht="9.75" customHeight="1">
      <c r="A20" s="580"/>
      <c r="B20" s="623"/>
      <c r="C20" s="619"/>
      <c r="D20" s="620"/>
      <c r="E20" s="620"/>
      <c r="F20" s="621"/>
      <c r="G20" s="615"/>
      <c r="H20" s="605"/>
      <c r="I20" s="606"/>
      <c r="J20" s="606"/>
      <c r="K20" s="607"/>
      <c r="L20" s="648"/>
      <c r="M20" s="619"/>
      <c r="N20" s="620"/>
      <c r="O20" s="620"/>
      <c r="P20" s="621"/>
      <c r="Q20" s="615"/>
      <c r="R20" s="605"/>
      <c r="S20" s="606"/>
      <c r="T20" s="606"/>
      <c r="U20" s="607"/>
      <c r="V20" s="571"/>
      <c r="W20" s="532"/>
      <c r="X20" s="533"/>
      <c r="Y20" s="534"/>
      <c r="Z20" s="536"/>
      <c r="AA20" s="573"/>
      <c r="AB20" s="532"/>
      <c r="AC20" s="533"/>
      <c r="AD20" s="533"/>
      <c r="AE20" s="534"/>
    </row>
    <row r="21" spans="1:31" s="68" customFormat="1" ht="9.75" customHeight="1">
      <c r="A21" s="580"/>
      <c r="B21" s="623" t="s">
        <v>75</v>
      </c>
      <c r="C21" s="616" t="str">
        <f>IF(Prep_INCONTRO!$G$20=8,Prep_INCONTRO!$B$64,"xxxx")</f>
        <v>xxxx</v>
      </c>
      <c r="D21" s="617"/>
      <c r="E21" s="617"/>
      <c r="F21" s="618"/>
      <c r="G21" s="614">
        <f>IF(Prep_INCONTRO!$G$20&gt;4,Prep_INCONTRO!$C$64,"")</f>
      </c>
      <c r="H21" s="602">
        <f>IF(Prep_INCONTRO!$G$20&gt;4,Prep_INCONTRO!$D$64,"")</f>
      </c>
      <c r="I21" s="603"/>
      <c r="J21" s="603"/>
      <c r="K21" s="604"/>
      <c r="L21" s="648" t="s">
        <v>75</v>
      </c>
      <c r="M21" s="616" t="str">
        <f>IF(Prep_INCONTRO!$G$20=8,Prep_INCONTRO!$G$64,"xxxx")</f>
        <v>xxxx</v>
      </c>
      <c r="N21" s="617"/>
      <c r="O21" s="617"/>
      <c r="P21" s="618"/>
      <c r="Q21" s="614">
        <f>IF(Prep_INCONTRO!$G$20&gt;4,Prep_INCONTRO!$H$64,"")</f>
      </c>
      <c r="R21" s="602">
        <f>IF(Prep_INCONTRO!$G$20&gt;4,Prep_INCONTRO!$I$64,"")</f>
      </c>
      <c r="S21" s="603"/>
      <c r="T21" s="603"/>
      <c r="U21" s="604"/>
      <c r="V21" s="570" t="s">
        <v>123</v>
      </c>
      <c r="W21" s="529" t="s">
        <v>76</v>
      </c>
      <c r="X21" s="530"/>
      <c r="Y21" s="531"/>
      <c r="Z21" s="535" t="s">
        <v>123</v>
      </c>
      <c r="AA21" s="572" t="s">
        <v>76</v>
      </c>
      <c r="AB21" s="529" t="s">
        <v>76</v>
      </c>
      <c r="AC21" s="530"/>
      <c r="AD21" s="530"/>
      <c r="AE21" s="531"/>
    </row>
    <row r="22" spans="1:31" s="68" customFormat="1" ht="9.75" customHeight="1">
      <c r="A22" s="580"/>
      <c r="B22" s="623"/>
      <c r="C22" s="619"/>
      <c r="D22" s="620"/>
      <c r="E22" s="620"/>
      <c r="F22" s="621"/>
      <c r="G22" s="615"/>
      <c r="H22" s="605"/>
      <c r="I22" s="606"/>
      <c r="J22" s="606"/>
      <c r="K22" s="607"/>
      <c r="L22" s="648"/>
      <c r="M22" s="619"/>
      <c r="N22" s="620"/>
      <c r="O22" s="620"/>
      <c r="P22" s="621"/>
      <c r="Q22" s="615"/>
      <c r="R22" s="605"/>
      <c r="S22" s="606"/>
      <c r="T22" s="606"/>
      <c r="U22" s="607"/>
      <c r="V22" s="571"/>
      <c r="W22" s="532"/>
      <c r="X22" s="533"/>
      <c r="Y22" s="534"/>
      <c r="Z22" s="536"/>
      <c r="AA22" s="573"/>
      <c r="AB22" s="532"/>
      <c r="AC22" s="533"/>
      <c r="AD22" s="533"/>
      <c r="AE22" s="534"/>
    </row>
    <row r="23" spans="1:31" s="68" customFormat="1" ht="3" customHeight="1">
      <c r="A23" s="94"/>
      <c r="B23" s="95"/>
      <c r="C23" s="640"/>
      <c r="D23" s="641"/>
      <c r="E23" s="641"/>
      <c r="F23" s="642"/>
      <c r="G23" s="96"/>
      <c r="H23" s="643"/>
      <c r="I23" s="644"/>
      <c r="J23" s="644"/>
      <c r="K23" s="645"/>
      <c r="L23" s="95"/>
      <c r="M23" s="640"/>
      <c r="N23" s="641"/>
      <c r="O23" s="641"/>
      <c r="P23" s="642"/>
      <c r="Q23" s="96"/>
      <c r="R23" s="643"/>
      <c r="S23" s="644"/>
      <c r="T23" s="644"/>
      <c r="U23" s="645"/>
      <c r="V23" s="79"/>
      <c r="W23" s="526"/>
      <c r="X23" s="527"/>
      <c r="Y23" s="528"/>
      <c r="Z23" s="79"/>
      <c r="AA23" s="80"/>
      <c r="AB23" s="526"/>
      <c r="AC23" s="527"/>
      <c r="AD23" s="527"/>
      <c r="AE23" s="528"/>
    </row>
    <row r="24" spans="2:31" s="68" customFormat="1" ht="3.75" customHeight="1" thickBot="1">
      <c r="B24" s="97"/>
      <c r="C24" s="592"/>
      <c r="D24" s="593"/>
      <c r="E24" s="593"/>
      <c r="F24" s="594"/>
      <c r="G24" s="97"/>
      <c r="H24" s="592"/>
      <c r="I24" s="593"/>
      <c r="J24" s="593"/>
      <c r="K24" s="594"/>
      <c r="L24" s="97"/>
      <c r="M24" s="592"/>
      <c r="N24" s="593"/>
      <c r="O24" s="593"/>
      <c r="P24" s="594"/>
      <c r="Q24" s="97"/>
      <c r="R24" s="592"/>
      <c r="S24" s="593"/>
      <c r="T24" s="593"/>
      <c r="U24" s="594"/>
      <c r="V24" s="98"/>
      <c r="W24" s="592"/>
      <c r="X24" s="593"/>
      <c r="Y24" s="594"/>
      <c r="Z24" s="97"/>
      <c r="AA24" s="97"/>
      <c r="AB24" s="592"/>
      <c r="AC24" s="593"/>
      <c r="AD24" s="593"/>
      <c r="AE24" s="594"/>
    </row>
    <row r="25" spans="1:31" s="68" customFormat="1" ht="13.5" customHeight="1" thickTop="1">
      <c r="A25" s="580" t="s">
        <v>21</v>
      </c>
      <c r="B25" s="99"/>
      <c r="D25" s="585"/>
      <c r="E25" s="585"/>
      <c r="F25" s="585"/>
      <c r="G25" s="585"/>
      <c r="H25" s="585"/>
      <c r="I25" s="585"/>
      <c r="L25" s="99"/>
      <c r="N25" s="585"/>
      <c r="O25" s="585"/>
      <c r="P25" s="585"/>
      <c r="Q25" s="585"/>
      <c r="R25" s="585"/>
      <c r="S25" s="585"/>
      <c r="T25" s="585"/>
      <c r="V25" s="100"/>
      <c r="Z25" s="99"/>
      <c r="AA25" s="99"/>
      <c r="AB25" s="101"/>
      <c r="AC25" s="90"/>
      <c r="AD25" s="90"/>
      <c r="AE25" s="89"/>
    </row>
    <row r="26" spans="1:31" s="68" customFormat="1" ht="12.75" customHeight="1">
      <c r="A26" s="580"/>
      <c r="B26" s="99"/>
      <c r="D26" s="586"/>
      <c r="E26" s="586"/>
      <c r="F26" s="586"/>
      <c r="G26" s="586"/>
      <c r="H26" s="586"/>
      <c r="I26" s="586"/>
      <c r="L26" s="99"/>
      <c r="N26" s="586"/>
      <c r="O26" s="586"/>
      <c r="P26" s="586"/>
      <c r="Q26" s="586"/>
      <c r="R26" s="586"/>
      <c r="S26" s="586"/>
      <c r="T26" s="590"/>
      <c r="V26" s="81"/>
      <c r="X26" s="69"/>
      <c r="Z26" s="81"/>
      <c r="AA26" s="82"/>
      <c r="AB26" s="102"/>
      <c r="AC26" s="103"/>
      <c r="AD26" s="103"/>
      <c r="AE26" s="104"/>
    </row>
    <row r="27" spans="1:31" s="68" customFormat="1" ht="12.75" customHeight="1">
      <c r="A27" s="580"/>
      <c r="B27" s="623">
        <v>1</v>
      </c>
      <c r="D27" s="638">
        <f>Prep_INCONTRO!$B$70</f>
        <v>0</v>
      </c>
      <c r="E27" s="588"/>
      <c r="F27" s="588"/>
      <c r="G27" s="588"/>
      <c r="H27" s="588"/>
      <c r="I27" s="589"/>
      <c r="L27" s="623">
        <v>1</v>
      </c>
      <c r="N27" s="587">
        <f>Prep_INCONTRO!$G$70</f>
        <v>0</v>
      </c>
      <c r="O27" s="588"/>
      <c r="P27" s="588"/>
      <c r="Q27" s="588"/>
      <c r="R27" s="588"/>
      <c r="S27" s="589"/>
      <c r="T27" s="123"/>
      <c r="V27" s="535"/>
      <c r="W27" s="574">
        <f>(IF(OR(Z27="a",Z27="as"),D27,IF(OR(Z27="b",Z27="bs"),N27,)))</f>
        <v>0</v>
      </c>
      <c r="X27" s="575"/>
      <c r="Y27" s="576"/>
      <c r="Z27" s="535"/>
      <c r="AA27" s="646"/>
      <c r="AB27" s="537">
        <f>Prep_INCONTRO!$L$70</f>
        <v>0</v>
      </c>
      <c r="AC27" s="538"/>
      <c r="AD27" s="538"/>
      <c r="AE27" s="539"/>
    </row>
    <row r="28" spans="1:31" s="68" customFormat="1" ht="12.75" customHeight="1">
      <c r="A28" s="580"/>
      <c r="B28" s="623"/>
      <c r="D28" s="584">
        <f>Prep_INCONTRO!$B$71</f>
        <v>0</v>
      </c>
      <c r="E28" s="582"/>
      <c r="F28" s="582"/>
      <c r="G28" s="582"/>
      <c r="H28" s="582"/>
      <c r="I28" s="583"/>
      <c r="L28" s="623"/>
      <c r="N28" s="581">
        <f>Prep_INCONTRO!$G$71</f>
        <v>0</v>
      </c>
      <c r="O28" s="582"/>
      <c r="P28" s="582"/>
      <c r="Q28" s="582"/>
      <c r="R28" s="582"/>
      <c r="S28" s="583"/>
      <c r="T28" s="123"/>
      <c r="V28" s="536"/>
      <c r="W28" s="577">
        <f>(IF(OR(Z27="a",Z27="as"),D28,IF(OR(Z27="b",Z27="bs"),N28,)))</f>
        <v>0</v>
      </c>
      <c r="X28" s="578"/>
      <c r="Y28" s="579"/>
      <c r="Z28" s="536"/>
      <c r="AA28" s="647"/>
      <c r="AB28" s="540"/>
      <c r="AC28" s="541"/>
      <c r="AD28" s="541"/>
      <c r="AE28" s="542"/>
    </row>
    <row r="29" spans="1:31" s="68" customFormat="1" ht="12.75" customHeight="1">
      <c r="A29" s="580"/>
      <c r="B29" s="99"/>
      <c r="D29" s="585"/>
      <c r="E29" s="585"/>
      <c r="F29" s="585"/>
      <c r="G29" s="585"/>
      <c r="H29" s="585"/>
      <c r="I29" s="585"/>
      <c r="L29" s="99"/>
      <c r="N29" s="585"/>
      <c r="O29" s="585"/>
      <c r="P29" s="585"/>
      <c r="Q29" s="585"/>
      <c r="R29" s="585"/>
      <c r="S29" s="585"/>
      <c r="T29" s="585"/>
      <c r="V29" s="100"/>
      <c r="Z29" s="100"/>
      <c r="AA29" s="99"/>
      <c r="AB29" s="101"/>
      <c r="AC29" s="90"/>
      <c r="AD29" s="90"/>
      <c r="AE29" s="89"/>
    </row>
    <row r="30" spans="1:31" s="68" customFormat="1" ht="12.75" customHeight="1">
      <c r="A30" s="580"/>
      <c r="B30" s="99"/>
      <c r="D30" s="586"/>
      <c r="E30" s="586"/>
      <c r="F30" s="586"/>
      <c r="G30" s="586"/>
      <c r="H30" s="586"/>
      <c r="I30" s="586"/>
      <c r="L30" s="99"/>
      <c r="N30" s="586"/>
      <c r="O30" s="586"/>
      <c r="P30" s="586"/>
      <c r="Q30" s="586"/>
      <c r="R30" s="586"/>
      <c r="S30" s="586"/>
      <c r="T30" s="590"/>
      <c r="V30" s="81"/>
      <c r="X30" s="69"/>
      <c r="Z30" s="81"/>
      <c r="AA30" s="82"/>
      <c r="AB30" s="102"/>
      <c r="AC30" s="103"/>
      <c r="AD30" s="103"/>
      <c r="AE30" s="104"/>
    </row>
    <row r="31" spans="1:31" s="68" customFormat="1" ht="12.75" customHeight="1">
      <c r="A31" s="580"/>
      <c r="B31" s="599">
        <f>IF(Prep_INCONTRO!$G$19=2,"2","")</f>
      </c>
      <c r="D31" s="587" t="str">
        <f>IF($B$31="2",Prep_INCONTRO!$B$73,"xxx")</f>
        <v>xxx</v>
      </c>
      <c r="E31" s="588"/>
      <c r="F31" s="588"/>
      <c r="G31" s="588"/>
      <c r="H31" s="588"/>
      <c r="I31" s="589"/>
      <c r="L31" s="599">
        <f>IF(Prep_INCONTRO!$G$19=2,"2","")</f>
      </c>
      <c r="N31" s="587" t="str">
        <f>IF($L$31="2",Prep_INCONTRO!$G$73,"xxx")</f>
        <v>xxx</v>
      </c>
      <c r="O31" s="588"/>
      <c r="P31" s="588"/>
      <c r="Q31" s="588"/>
      <c r="R31" s="588"/>
      <c r="S31" s="589"/>
      <c r="T31" s="123"/>
      <c r="V31" s="535"/>
      <c r="W31" s="574">
        <f>(IF(OR(Z31="a",Z31="as"),D31,IF(OR(Z31="b",Z31="bs"),N31,)))</f>
        <v>0</v>
      </c>
      <c r="X31" s="575"/>
      <c r="Y31" s="576"/>
      <c r="Z31" s="535"/>
      <c r="AA31" s="646"/>
      <c r="AB31" s="537">
        <f>IF($L$31="2",Prep_INCONTRO!$L$73,"")</f>
      </c>
      <c r="AC31" s="538"/>
      <c r="AD31" s="538"/>
      <c r="AE31" s="539"/>
    </row>
    <row r="32" spans="1:31" s="68" customFormat="1" ht="12.75" customHeight="1">
      <c r="A32" s="580"/>
      <c r="B32" s="599"/>
      <c r="D32" s="581" t="str">
        <f>IF($B$31="2",Prep_INCONTRO!$B$74,"xxx")</f>
        <v>xxx</v>
      </c>
      <c r="E32" s="582"/>
      <c r="F32" s="582"/>
      <c r="G32" s="582"/>
      <c r="H32" s="582"/>
      <c r="I32" s="583"/>
      <c r="L32" s="599"/>
      <c r="N32" s="581" t="str">
        <f>IF($L$31="2",Prep_INCONTRO!$G$74,"xxx")</f>
        <v>xxx</v>
      </c>
      <c r="O32" s="582"/>
      <c r="P32" s="582"/>
      <c r="Q32" s="582"/>
      <c r="R32" s="582"/>
      <c r="S32" s="583"/>
      <c r="T32" s="123"/>
      <c r="V32" s="536"/>
      <c r="W32" s="577">
        <f>(IF(OR(Z31="a",Z31="as"),D32,IF(OR(Z31="b",Z31="bs"),N32,)))</f>
        <v>0</v>
      </c>
      <c r="X32" s="578"/>
      <c r="Y32" s="579"/>
      <c r="Z32" s="536"/>
      <c r="AA32" s="647"/>
      <c r="AB32" s="540"/>
      <c r="AC32" s="541"/>
      <c r="AD32" s="541"/>
      <c r="AE32" s="542"/>
    </row>
    <row r="33" spans="1:31" s="68" customFormat="1" ht="12.75" customHeight="1">
      <c r="A33" s="580"/>
      <c r="B33" s="639" t="s">
        <v>71</v>
      </c>
      <c r="D33" s="585"/>
      <c r="E33" s="585"/>
      <c r="F33" s="585"/>
      <c r="G33" s="585"/>
      <c r="H33" s="585"/>
      <c r="I33" s="585"/>
      <c r="L33" s="639" t="s">
        <v>71</v>
      </c>
      <c r="N33" s="585"/>
      <c r="O33" s="585"/>
      <c r="P33" s="585"/>
      <c r="Q33" s="585"/>
      <c r="R33" s="585"/>
      <c r="S33" s="585"/>
      <c r="T33" s="585"/>
      <c r="V33" s="100"/>
      <c r="Z33" s="100"/>
      <c r="AA33" s="99"/>
      <c r="AB33" s="101"/>
      <c r="AC33" s="90"/>
      <c r="AD33" s="90"/>
      <c r="AE33" s="89"/>
    </row>
    <row r="34" spans="1:31" s="68" customFormat="1" ht="12.75" customHeight="1">
      <c r="A34" s="580"/>
      <c r="B34" s="639"/>
      <c r="D34" s="586"/>
      <c r="E34" s="586"/>
      <c r="F34" s="586"/>
      <c r="G34" s="586"/>
      <c r="H34" s="586"/>
      <c r="I34" s="586"/>
      <c r="L34" s="639"/>
      <c r="N34" s="586"/>
      <c r="O34" s="586"/>
      <c r="P34" s="586"/>
      <c r="Q34" s="586"/>
      <c r="R34" s="586"/>
      <c r="S34" s="586"/>
      <c r="T34" s="590"/>
      <c r="V34" s="81"/>
      <c r="X34" s="69"/>
      <c r="Z34" s="105"/>
      <c r="AA34" s="82"/>
      <c r="AB34" s="102"/>
      <c r="AC34" s="103"/>
      <c r="AD34" s="103"/>
      <c r="AE34" s="104"/>
    </row>
    <row r="35" spans="1:31" s="68" customFormat="1" ht="12.75" customHeight="1">
      <c r="A35" s="580"/>
      <c r="B35" s="639"/>
      <c r="D35" s="638">
        <f>Prep_INCONTRO!$B$77</f>
        <v>0</v>
      </c>
      <c r="E35" s="588"/>
      <c r="F35" s="588"/>
      <c r="G35" s="588"/>
      <c r="H35" s="588"/>
      <c r="I35" s="589"/>
      <c r="L35" s="639"/>
      <c r="N35" s="587">
        <f>Prep_INCONTRO!$G$77</f>
        <v>0</v>
      </c>
      <c r="O35" s="588"/>
      <c r="P35" s="588"/>
      <c r="Q35" s="588"/>
      <c r="R35" s="588"/>
      <c r="S35" s="589"/>
      <c r="T35" s="124"/>
      <c r="V35" s="535"/>
      <c r="W35" s="574">
        <f>(IF(OR(Z35="a",Z35="as"),D35,IF(OR(Z35="b",Z35="bs"),N35,)))</f>
        <v>0</v>
      </c>
      <c r="X35" s="575"/>
      <c r="Y35" s="576"/>
      <c r="Z35" s="535"/>
      <c r="AA35" s="646"/>
      <c r="AB35" s="537">
        <f>Prep_INCONTRO!$L$77</f>
        <v>0</v>
      </c>
      <c r="AC35" s="538"/>
      <c r="AD35" s="538"/>
      <c r="AE35" s="539"/>
    </row>
    <row r="36" spans="1:31" s="68" customFormat="1" ht="12.75" customHeight="1">
      <c r="A36" s="580"/>
      <c r="B36" s="639"/>
      <c r="D36" s="584">
        <f>Prep_INCONTRO!$B$78</f>
        <v>0</v>
      </c>
      <c r="E36" s="582"/>
      <c r="F36" s="582"/>
      <c r="G36" s="582"/>
      <c r="H36" s="582"/>
      <c r="I36" s="583"/>
      <c r="L36" s="639"/>
      <c r="N36" s="581">
        <f>Prep_INCONTRO!$G$78</f>
        <v>0</v>
      </c>
      <c r="O36" s="582"/>
      <c r="P36" s="582"/>
      <c r="Q36" s="582"/>
      <c r="R36" s="582"/>
      <c r="S36" s="583"/>
      <c r="T36" s="124"/>
      <c r="V36" s="536"/>
      <c r="W36" s="577">
        <f>(IF(OR(Z35="a",Z35="as"),D36,IF(OR(Z35="b",Z35="bs"),N36,)))</f>
        <v>0</v>
      </c>
      <c r="X36" s="578"/>
      <c r="Y36" s="579"/>
      <c r="Z36" s="536"/>
      <c r="AA36" s="647"/>
      <c r="AB36" s="540"/>
      <c r="AC36" s="541"/>
      <c r="AD36" s="541"/>
      <c r="AE36" s="542"/>
    </row>
    <row r="37" spans="1:35" s="68" customFormat="1" ht="13.5">
      <c r="A37" s="580"/>
      <c r="B37" s="639"/>
      <c r="L37" s="639"/>
      <c r="V37" s="99"/>
      <c r="Z37" s="99"/>
      <c r="AA37" s="99"/>
      <c r="AB37" s="101"/>
      <c r="AC37" s="90"/>
      <c r="AD37" s="90"/>
      <c r="AE37" s="89"/>
      <c r="AH37" s="70" t="s">
        <v>66</v>
      </c>
      <c r="AI37" s="70" t="s">
        <v>66</v>
      </c>
    </row>
    <row r="38" spans="1:35" s="68" customFormat="1" ht="12.75" customHeight="1">
      <c r="A38" s="580"/>
      <c r="B38" s="639"/>
      <c r="L38" s="639"/>
      <c r="V38" s="99"/>
      <c r="Z38" s="99"/>
      <c r="AA38" s="99"/>
      <c r="AB38" s="101"/>
      <c r="AC38" s="90"/>
      <c r="AD38" s="90"/>
      <c r="AE38" s="89"/>
      <c r="AH38" s="70" t="s">
        <v>4</v>
      </c>
      <c r="AI38" s="70" t="s">
        <v>6</v>
      </c>
    </row>
    <row r="39" spans="1:252" s="107" customFormat="1" ht="1.5" customHeight="1">
      <c r="A39" s="68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</row>
    <row r="40" spans="2:35" s="68" customFormat="1" ht="13.5">
      <c r="B40" s="101"/>
      <c r="C40" s="90"/>
      <c r="D40" s="90"/>
      <c r="E40" s="90"/>
      <c r="F40" s="90"/>
      <c r="G40" s="90"/>
      <c r="H40" s="518" t="s">
        <v>14</v>
      </c>
      <c r="I40" s="518"/>
      <c r="J40" s="518"/>
      <c r="K40" s="519"/>
      <c r="L40" s="83"/>
      <c r="M40" s="84"/>
      <c r="N40" s="84"/>
      <c r="O40" s="84"/>
      <c r="P40" s="84"/>
      <c r="Q40" s="84"/>
      <c r="R40" s="518" t="s">
        <v>14</v>
      </c>
      <c r="S40" s="518"/>
      <c r="T40" s="518"/>
      <c r="U40" s="519"/>
      <c r="V40" s="83"/>
      <c r="W40" s="84"/>
      <c r="X40" s="84"/>
      <c r="Y40" s="84"/>
      <c r="Z40" s="84"/>
      <c r="AA40" s="84"/>
      <c r="AB40" s="84"/>
      <c r="AC40" s="84"/>
      <c r="AD40" s="84"/>
      <c r="AE40" s="85"/>
      <c r="AH40" s="71">
        <f>E3</f>
        <v>0</v>
      </c>
      <c r="AI40" s="72">
        <f>O3</f>
        <v>0</v>
      </c>
    </row>
    <row r="41" spans="2:35" s="68" customFormat="1" ht="12.75" customHeight="1">
      <c r="B41" s="101"/>
      <c r="C41" s="90"/>
      <c r="D41" s="62"/>
      <c r="E41" s="62"/>
      <c r="F41" s="62"/>
      <c r="G41" s="62"/>
      <c r="H41" s="567">
        <f>Prep_INCONTRO!$D$67</f>
        <v>0</v>
      </c>
      <c r="I41" s="568"/>
      <c r="J41" s="568"/>
      <c r="K41" s="569"/>
      <c r="L41" s="101"/>
      <c r="M41" s="90"/>
      <c r="N41" s="108"/>
      <c r="O41" s="90"/>
      <c r="P41" s="90"/>
      <c r="Q41" s="109"/>
      <c r="R41" s="567">
        <f>Prep_INCONTRO!$I$67</f>
        <v>0</v>
      </c>
      <c r="S41" s="568"/>
      <c r="T41" s="568"/>
      <c r="U41" s="569"/>
      <c r="V41" s="110" t="s">
        <v>22</v>
      </c>
      <c r="W41" s="87"/>
      <c r="X41" s="87"/>
      <c r="Y41" s="597">
        <f>IF(AH41&lt;&gt;AI41,AH42,"")</f>
      </c>
      <c r="Z41" s="597"/>
      <c r="AA41" s="597"/>
      <c r="AB41" s="87" t="s">
        <v>23</v>
      </c>
      <c r="AC41" s="73">
        <f>IF($AH$41=$AI$41,"",IF($AH$41&gt;$AI$41,$AH$41,$AI$41))</f>
      </c>
      <c r="AD41" s="108" t="s">
        <v>40</v>
      </c>
      <c r="AE41" s="74">
        <f>IF($AH$41=$AI$41,"",IF($AH$41&lt;$AI$41,$AH$41,$AI$41))</f>
      </c>
      <c r="AH41" s="72">
        <f>(COUNTIF($Z$7:$Z$38,"A"))</f>
        <v>0</v>
      </c>
      <c r="AI41" s="72">
        <f>(COUNTIF($Z$7:$Z$38,"B"))</f>
        <v>0</v>
      </c>
    </row>
    <row r="42" spans="2:35" s="68" customFormat="1" ht="13.5">
      <c r="B42" s="101"/>
      <c r="C42" s="90"/>
      <c r="D42" s="90"/>
      <c r="E42" s="90"/>
      <c r="F42" s="90"/>
      <c r="G42" s="90"/>
      <c r="H42" s="90"/>
      <c r="I42" s="551"/>
      <c r="J42" s="551"/>
      <c r="K42" s="552"/>
      <c r="L42" s="101"/>
      <c r="M42" s="90"/>
      <c r="N42" s="90"/>
      <c r="O42" s="90"/>
      <c r="P42" s="90"/>
      <c r="Q42" s="90"/>
      <c r="R42" s="90"/>
      <c r="S42" s="90"/>
      <c r="T42" s="90"/>
      <c r="U42" s="89"/>
      <c r="V42" s="101"/>
      <c r="W42" s="90"/>
      <c r="X42" s="90"/>
      <c r="Y42" s="598" t="s">
        <v>24</v>
      </c>
      <c r="Z42" s="598"/>
      <c r="AA42" s="598"/>
      <c r="AB42" s="90"/>
      <c r="AC42" s="90"/>
      <c r="AD42" s="90"/>
      <c r="AE42" s="89"/>
      <c r="AG42" s="75" t="s">
        <v>67</v>
      </c>
      <c r="AH42" s="68">
        <f>IF(AH$41=AI$41,"",IF(AH$41&gt;AI$41,AH$40,AI$40))</f>
      </c>
      <c r="AI42" s="111">
        <f>IF($AH$41=$AI$41,$AI$41,IF($AH$41&gt;$AI$41,$AH$41,$AI$41))</f>
        <v>0</v>
      </c>
    </row>
    <row r="43" spans="2:31" s="68" customFormat="1" ht="15">
      <c r="B43" s="636" t="s">
        <v>25</v>
      </c>
      <c r="C43" s="637"/>
      <c r="D43" s="637"/>
      <c r="E43" s="565">
        <f>Prep_INCONTRO!$B$67</f>
        <v>0</v>
      </c>
      <c r="F43" s="565"/>
      <c r="G43" s="565"/>
      <c r="H43" s="565"/>
      <c r="I43" s="565"/>
      <c r="J43" s="565"/>
      <c r="K43" s="566"/>
      <c r="L43" s="110" t="s">
        <v>26</v>
      </c>
      <c r="M43" s="90"/>
      <c r="N43" s="90"/>
      <c r="O43" s="565">
        <f>Prep_INCONTRO!$G$67</f>
        <v>0</v>
      </c>
      <c r="P43" s="565"/>
      <c r="Q43" s="565"/>
      <c r="R43" s="565"/>
      <c r="S43" s="565"/>
      <c r="T43" s="565"/>
      <c r="U43" s="566"/>
      <c r="V43" s="110" t="s">
        <v>27</v>
      </c>
      <c r="W43" s="90"/>
      <c r="X43" s="90"/>
      <c r="Y43" s="90"/>
      <c r="Z43" s="90"/>
      <c r="AA43" s="90"/>
      <c r="AB43" s="87" t="s">
        <v>23</v>
      </c>
      <c r="AC43" s="73">
        <f>IF(AH41=AI41,AH41,0)</f>
        <v>0</v>
      </c>
      <c r="AD43" s="108" t="s">
        <v>40</v>
      </c>
      <c r="AE43" s="74">
        <f>IF(AH41=AI41,AH41,0)</f>
        <v>0</v>
      </c>
    </row>
    <row r="44" spans="2:31" ht="3.75" customHeight="1">
      <c r="B44" s="112"/>
      <c r="C44" s="92"/>
      <c r="D44" s="92"/>
      <c r="E44" s="92"/>
      <c r="F44" s="92"/>
      <c r="G44" s="92"/>
      <c r="H44" s="92"/>
      <c r="I44" s="92"/>
      <c r="J44" s="92"/>
      <c r="K44" s="93"/>
      <c r="L44" s="91"/>
      <c r="M44" s="92"/>
      <c r="N44" s="92"/>
      <c r="O44" s="92"/>
      <c r="P44" s="92"/>
      <c r="Q44" s="92"/>
      <c r="R44" s="92"/>
      <c r="S44" s="92"/>
      <c r="T44" s="92"/>
      <c r="U44" s="93"/>
      <c r="V44" s="113"/>
      <c r="W44" s="114"/>
      <c r="X44" s="114"/>
      <c r="Y44" s="114"/>
      <c r="Z44" s="114"/>
      <c r="AA44" s="114"/>
      <c r="AB44" s="114"/>
      <c r="AC44" s="114"/>
      <c r="AD44" s="114"/>
      <c r="AE44" s="115"/>
    </row>
    <row r="45" spans="2:35" ht="13.5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G45" s="77" t="s">
        <v>68</v>
      </c>
      <c r="AH45" s="76">
        <f>IF(AH$41=AI$41,"",IF(AH$41&lt;AI$41,AH$40,AI$40))</f>
      </c>
      <c r="AI45" s="118">
        <f>IF($AH$41=$AI$41,$AI$41,IF($AH$41&lt;$AI$41,$AH$41,$AI$41))</f>
        <v>0</v>
      </c>
    </row>
    <row r="46" ht="10.5" customHeight="1">
      <c r="B46" s="119" t="s">
        <v>28</v>
      </c>
    </row>
    <row r="47" spans="2:35" ht="10.5" customHeight="1">
      <c r="B47" s="119" t="s">
        <v>29</v>
      </c>
      <c r="AA47" s="120" t="s">
        <v>8</v>
      </c>
      <c r="AH47" s="78">
        <v>0</v>
      </c>
      <c r="AI47" s="78">
        <v>0</v>
      </c>
    </row>
    <row r="48" spans="2:35" ht="10.5" customHeight="1">
      <c r="B48" s="119" t="s">
        <v>30</v>
      </c>
      <c r="AH48" s="78">
        <v>1</v>
      </c>
      <c r="AI48" s="78">
        <v>1</v>
      </c>
    </row>
    <row r="49" spans="19:35" ht="9" customHeight="1">
      <c r="S49" s="511"/>
      <c r="T49" s="511"/>
      <c r="U49" s="511"/>
      <c r="V49" s="511"/>
      <c r="W49" s="511"/>
      <c r="X49" s="511"/>
      <c r="AA49" s="595">
        <f>Prep_INCONTRO!$L$22</f>
        <v>0</v>
      </c>
      <c r="AB49" s="595"/>
      <c r="AC49" s="595"/>
      <c r="AD49" s="595"/>
      <c r="AE49" s="595"/>
      <c r="AF49" s="125"/>
      <c r="AG49" s="125"/>
      <c r="AH49" s="78">
        <v>2</v>
      </c>
      <c r="AI49" s="78">
        <v>2</v>
      </c>
    </row>
    <row r="50" spans="2:35" ht="12.75" customHeight="1">
      <c r="B50" s="119" t="s">
        <v>31</v>
      </c>
      <c r="S50" s="512"/>
      <c r="T50" s="512"/>
      <c r="U50" s="512"/>
      <c r="V50" s="512"/>
      <c r="W50" s="512"/>
      <c r="X50" s="512"/>
      <c r="Y50" s="117"/>
      <c r="Z50" s="117"/>
      <c r="AA50" s="596"/>
      <c r="AB50" s="596"/>
      <c r="AC50" s="596"/>
      <c r="AD50" s="596"/>
      <c r="AE50" s="596"/>
      <c r="AF50" s="125"/>
      <c r="AG50" s="126"/>
      <c r="AH50" s="78">
        <v>3</v>
      </c>
      <c r="AI50" s="78">
        <v>3</v>
      </c>
    </row>
    <row r="51" spans="19:35" ht="13.5">
      <c r="S51" s="649" t="s">
        <v>5</v>
      </c>
      <c r="T51" s="649"/>
      <c r="U51" s="649"/>
      <c r="V51" s="649"/>
      <c r="W51" s="649"/>
      <c r="X51" s="649"/>
      <c r="Y51" s="121"/>
      <c r="Z51" s="121"/>
      <c r="AA51" s="591" t="s">
        <v>70</v>
      </c>
      <c r="AB51" s="591"/>
      <c r="AC51" s="591"/>
      <c r="AD51" s="591"/>
      <c r="AE51" s="591"/>
      <c r="AF51" s="117"/>
      <c r="AH51" s="78">
        <v>4</v>
      </c>
      <c r="AI51" s="78">
        <v>4</v>
      </c>
    </row>
    <row r="52" spans="34:35" ht="13.5">
      <c r="AH52" s="78">
        <v>5</v>
      </c>
      <c r="AI52" s="78">
        <v>5</v>
      </c>
    </row>
    <row r="53" spans="34:35" ht="13.5">
      <c r="AH53" s="78">
        <v>6</v>
      </c>
      <c r="AI53" s="78">
        <v>6</v>
      </c>
    </row>
    <row r="54" spans="34:35" ht="13.5">
      <c r="AH54" s="78">
        <v>7</v>
      </c>
      <c r="AI54" s="78">
        <v>7</v>
      </c>
    </row>
    <row r="55" spans="15:22" ht="13.5">
      <c r="O55"/>
      <c r="P55"/>
      <c r="Q55"/>
      <c r="R55"/>
      <c r="S55"/>
      <c r="T55"/>
      <c r="U55"/>
      <c r="V55"/>
    </row>
    <row r="56" spans="15:22" ht="13.5">
      <c r="O56"/>
      <c r="P56"/>
      <c r="Q56"/>
      <c r="R56"/>
      <c r="S56"/>
      <c r="T56"/>
      <c r="U56"/>
      <c r="V56"/>
    </row>
    <row r="57" spans="15:22" ht="13.5">
      <c r="O57"/>
      <c r="P57"/>
      <c r="Q57"/>
      <c r="R57"/>
      <c r="S57"/>
      <c r="T57"/>
      <c r="U57"/>
      <c r="V57"/>
    </row>
    <row r="58" spans="15:22" ht="13.5">
      <c r="O58"/>
      <c r="P58"/>
      <c r="Q58"/>
      <c r="R58"/>
      <c r="S58"/>
      <c r="T58"/>
      <c r="U58"/>
      <c r="V58"/>
    </row>
    <row r="59" spans="15:22" ht="13.5">
      <c r="O59"/>
      <c r="P59"/>
      <c r="Q59"/>
      <c r="R59"/>
      <c r="S59"/>
      <c r="T59"/>
      <c r="U59"/>
      <c r="V59"/>
    </row>
    <row r="60" spans="15:22" ht="13.5">
      <c r="O60"/>
      <c r="P60"/>
      <c r="Q60"/>
      <c r="R60"/>
      <c r="S60"/>
      <c r="T60"/>
      <c r="U60"/>
      <c r="V60"/>
    </row>
    <row r="61" spans="15:22" ht="13.5">
      <c r="O61"/>
      <c r="P61"/>
      <c r="Q61"/>
      <c r="R61"/>
      <c r="S61"/>
      <c r="T61"/>
      <c r="U61"/>
      <c r="V61"/>
    </row>
    <row r="62" spans="15:22" ht="13.5">
      <c r="O62"/>
      <c r="P62"/>
      <c r="Q62"/>
      <c r="R62"/>
      <c r="S62"/>
      <c r="T62"/>
      <c r="U62"/>
      <c r="V62"/>
    </row>
    <row r="67" ht="13.5">
      <c r="F67" s="122">
        <f>(IF(OR(E67="a",E67="as"),C65,IF(OR(E67="b",E67="bs"),B69,)))</f>
        <v>0</v>
      </c>
    </row>
  </sheetData>
  <sheetProtection password="DB41" sheet="1" formatCells="0" formatColumns="0" formatRows="0" insertColumns="0" selectLockedCells="1"/>
  <mergeCells count="190">
    <mergeCell ref="S51:X51"/>
    <mergeCell ref="L17:L18"/>
    <mergeCell ref="L15:L16"/>
    <mergeCell ref="L27:L28"/>
    <mergeCell ref="L19:L20"/>
    <mergeCell ref="M21:P22"/>
    <mergeCell ref="Q19:Q20"/>
    <mergeCell ref="Q21:Q22"/>
    <mergeCell ref="M19:P20"/>
    <mergeCell ref="V35:V36"/>
    <mergeCell ref="S49:X50"/>
    <mergeCell ref="AA35:AA36"/>
    <mergeCell ref="W31:Y31"/>
    <mergeCell ref="Z31:Z32"/>
    <mergeCell ref="Z35:Z36"/>
    <mergeCell ref="W36:Y36"/>
    <mergeCell ref="W32:Y32"/>
    <mergeCell ref="W35:Y35"/>
    <mergeCell ref="N31:S31"/>
    <mergeCell ref="N32:S32"/>
    <mergeCell ref="C24:F24"/>
    <mergeCell ref="G21:G22"/>
    <mergeCell ref="H13:K14"/>
    <mergeCell ref="AA31:AA32"/>
    <mergeCell ref="AA21:AA22"/>
    <mergeCell ref="W21:Y22"/>
    <mergeCell ref="R21:U22"/>
    <mergeCell ref="AA27:AA28"/>
    <mergeCell ref="N29:T30"/>
    <mergeCell ref="L21:L22"/>
    <mergeCell ref="R24:U24"/>
    <mergeCell ref="M23:P23"/>
    <mergeCell ref="M24:P24"/>
    <mergeCell ref="R23:U23"/>
    <mergeCell ref="G17:G18"/>
    <mergeCell ref="G19:G20"/>
    <mergeCell ref="H19:K20"/>
    <mergeCell ref="G9:G10"/>
    <mergeCell ref="G15:G16"/>
    <mergeCell ref="G13:G14"/>
    <mergeCell ref="C15:F16"/>
    <mergeCell ref="G11:G12"/>
    <mergeCell ref="H23:K23"/>
    <mergeCell ref="B5:B6"/>
    <mergeCell ref="G5:G6"/>
    <mergeCell ref="C5:F6"/>
    <mergeCell ref="C7:F8"/>
    <mergeCell ref="G7:G8"/>
    <mergeCell ref="B33:B38"/>
    <mergeCell ref="C9:F10"/>
    <mergeCell ref="C21:F22"/>
    <mergeCell ref="C23:F23"/>
    <mergeCell ref="C11:F12"/>
    <mergeCell ref="L31:L32"/>
    <mergeCell ref="H24:K24"/>
    <mergeCell ref="C13:F14"/>
    <mergeCell ref="B21:B22"/>
    <mergeCell ref="B13:B14"/>
    <mergeCell ref="H15:K16"/>
    <mergeCell ref="H17:K18"/>
    <mergeCell ref="C19:F20"/>
    <mergeCell ref="C17:F18"/>
    <mergeCell ref="H21:K22"/>
    <mergeCell ref="A7:A22"/>
    <mergeCell ref="B15:B16"/>
    <mergeCell ref="B17:B18"/>
    <mergeCell ref="B19:B20"/>
    <mergeCell ref="B7:B8"/>
    <mergeCell ref="B9:B10"/>
    <mergeCell ref="B11:B12"/>
    <mergeCell ref="B43:D43"/>
    <mergeCell ref="B31:B32"/>
    <mergeCell ref="D29:I30"/>
    <mergeCell ref="N25:T26"/>
    <mergeCell ref="D27:I27"/>
    <mergeCell ref="D35:I35"/>
    <mergeCell ref="D36:I36"/>
    <mergeCell ref="L33:L38"/>
    <mergeCell ref="B27:B28"/>
    <mergeCell ref="N35:S35"/>
    <mergeCell ref="W13:Y14"/>
    <mergeCell ref="Z17:Z18"/>
    <mergeCell ref="M17:P18"/>
    <mergeCell ref="Z21:Z22"/>
    <mergeCell ref="W15:Y16"/>
    <mergeCell ref="W17:Y18"/>
    <mergeCell ref="V15:V16"/>
    <mergeCell ref="R19:U20"/>
    <mergeCell ref="V19:V20"/>
    <mergeCell ref="W19:Y20"/>
    <mergeCell ref="V5:V6"/>
    <mergeCell ref="W5:Y6"/>
    <mergeCell ref="R5:U6"/>
    <mergeCell ref="R7:U8"/>
    <mergeCell ref="V7:V8"/>
    <mergeCell ref="W7:Y8"/>
    <mergeCell ref="L5:L6"/>
    <mergeCell ref="Q5:Q6"/>
    <mergeCell ref="M5:P6"/>
    <mergeCell ref="Q7:Q8"/>
    <mergeCell ref="L9:L10"/>
    <mergeCell ref="M7:P8"/>
    <mergeCell ref="W9:Y10"/>
    <mergeCell ref="M9:P10"/>
    <mergeCell ref="R9:U10"/>
    <mergeCell ref="V9:V10"/>
    <mergeCell ref="L7:L8"/>
    <mergeCell ref="Q9:Q10"/>
    <mergeCell ref="Q15:Q16"/>
    <mergeCell ref="M15:P16"/>
    <mergeCell ref="Q17:Q18"/>
    <mergeCell ref="V17:V18"/>
    <mergeCell ref="Q13:Q14"/>
    <mergeCell ref="R17:U18"/>
    <mergeCell ref="L11:L12"/>
    <mergeCell ref="Q11:Q12"/>
    <mergeCell ref="R15:U16"/>
    <mergeCell ref="H7:K8"/>
    <mergeCell ref="H9:K10"/>
    <mergeCell ref="L13:L14"/>
    <mergeCell ref="R13:U14"/>
    <mergeCell ref="H11:K12"/>
    <mergeCell ref="R11:U12"/>
    <mergeCell ref="M13:P14"/>
    <mergeCell ref="AA51:AE51"/>
    <mergeCell ref="W24:Y24"/>
    <mergeCell ref="AB24:AE24"/>
    <mergeCell ref="AA49:AE50"/>
    <mergeCell ref="Y41:AA41"/>
    <mergeCell ref="Y42:AA42"/>
    <mergeCell ref="AB27:AE28"/>
    <mergeCell ref="AB35:AE36"/>
    <mergeCell ref="AB31:AE32"/>
    <mergeCell ref="Z27:Z28"/>
    <mergeCell ref="A25:A38"/>
    <mergeCell ref="N36:S36"/>
    <mergeCell ref="D28:I28"/>
    <mergeCell ref="D25:I26"/>
    <mergeCell ref="D32:I32"/>
    <mergeCell ref="D31:I31"/>
    <mergeCell ref="D33:I34"/>
    <mergeCell ref="N33:T34"/>
    <mergeCell ref="N27:S27"/>
    <mergeCell ref="N28:S28"/>
    <mergeCell ref="AB17:AE18"/>
    <mergeCell ref="AB19:AE20"/>
    <mergeCell ref="AB21:AE22"/>
    <mergeCell ref="AB23:AE23"/>
    <mergeCell ref="W27:Y27"/>
    <mergeCell ref="W28:Y28"/>
    <mergeCell ref="V27:V28"/>
    <mergeCell ref="Z15:Z16"/>
    <mergeCell ref="AA11:AA12"/>
    <mergeCell ref="AA13:AA14"/>
    <mergeCell ref="V21:V22"/>
    <mergeCell ref="AA19:AA20"/>
    <mergeCell ref="Z19:Z20"/>
    <mergeCell ref="AA17:AA18"/>
    <mergeCell ref="AA15:AA16"/>
    <mergeCell ref="V11:V12"/>
    <mergeCell ref="W11:Y12"/>
    <mergeCell ref="V13:V14"/>
    <mergeCell ref="E43:K43"/>
    <mergeCell ref="O43:U43"/>
    <mergeCell ref="H40:K40"/>
    <mergeCell ref="R40:U40"/>
    <mergeCell ref="H41:K41"/>
    <mergeCell ref="R41:U41"/>
    <mergeCell ref="I42:K42"/>
    <mergeCell ref="V31:V32"/>
    <mergeCell ref="E3:J3"/>
    <mergeCell ref="O3:S3"/>
    <mergeCell ref="V2:AE4"/>
    <mergeCell ref="AB11:AE12"/>
    <mergeCell ref="AB7:AE8"/>
    <mergeCell ref="AB9:AE10"/>
    <mergeCell ref="AA7:AA8"/>
    <mergeCell ref="AA5:AA6"/>
    <mergeCell ref="Z5:Z6"/>
    <mergeCell ref="Z9:Z10"/>
    <mergeCell ref="H5:K6"/>
    <mergeCell ref="M11:P12"/>
    <mergeCell ref="AB5:AE6"/>
    <mergeCell ref="W23:Y23"/>
    <mergeCell ref="AB15:AE16"/>
    <mergeCell ref="Z11:Z12"/>
    <mergeCell ref="Z7:Z8"/>
    <mergeCell ref="AB13:AE14"/>
    <mergeCell ref="Z13:Z14"/>
    <mergeCell ref="AA9:AA10"/>
  </mergeCells>
  <conditionalFormatting sqref="AC43 AE43 AK16 W7 W9 W11 W13 W27:W28 W31:W32 N35:S36 E3 O3 L13 B31 E43 O43 H41:K41 L31 D27:I28 B11 R41:U41 B13 D35:I36 N27:S28 AB7:AE14 AB27:AE28 AB31:AE32 L11 G21:H21 C7:C15 C21 C17 C19 G15:H15 D7:K14 G17:H17 G19:H19 M7:U14 Q21:R21 M15 M21 M17 M19 Q15:R15 Q17:R17 Q19:R19 AA35:AE36 W35:W36 AA49:AE50 D31:I32 N31:S3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Z7:Z22 Z27:Z28 Z31:Z32 Z35:Z36">
      <formula1>"A,B,x"</formula1>
    </dataValidation>
  </dataValidations>
  <printOptions horizontalCentered="1" verticalCentered="1"/>
  <pageMargins left="0.07874015748031496" right="0.4330708661417323" top="0.11811023622047245" bottom="0.11811023622047245" header="0.11811023622047245" footer="0.15748031496062992"/>
  <pageSetup fitToHeight="1" fitToWidth="1" horizontalDpi="300" verticalDpi="300" orientation="landscape" paperSize="9" scale="98"/>
  <ignoredErrors>
    <ignoredError sqref="L5 B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4">
    <tabColor indexed="51"/>
    <pageSetUpPr fitToPage="1"/>
  </sheetPr>
  <dimension ref="A1:AA83"/>
  <sheetViews>
    <sheetView showGridLines="0" zoomScalePageLayoutView="0" workbookViewId="0" topLeftCell="A41">
      <selection activeCell="O69" sqref="O69:Q70"/>
    </sheetView>
  </sheetViews>
  <sheetFormatPr defaultColWidth="11.421875" defaultRowHeight="12.75" customHeight="1"/>
  <cols>
    <col min="1" max="1" width="11.421875" style="20" customWidth="1"/>
    <col min="2" max="2" width="2.7109375" style="20" customWidth="1"/>
    <col min="3" max="3" width="11.421875" style="20" customWidth="1"/>
    <col min="4" max="4" width="2.7109375" style="20" customWidth="1"/>
    <col min="5" max="5" width="11.421875" style="20" customWidth="1"/>
    <col min="6" max="6" width="2.7109375" style="20" customWidth="1"/>
    <col min="7" max="7" width="11.421875" style="20" customWidth="1"/>
    <col min="8" max="9" width="2.7109375" style="20" customWidth="1"/>
    <col min="10" max="10" width="18.7109375" style="20" customWidth="1"/>
    <col min="11" max="11" width="6.7109375" style="20" customWidth="1"/>
    <col min="12" max="14" width="2.7109375" style="20" customWidth="1"/>
    <col min="15" max="15" width="10.7109375" style="20" bestFit="1" customWidth="1"/>
    <col min="16" max="16" width="8.7109375" style="20" customWidth="1"/>
    <col min="17" max="16384" width="11.421875" style="20" customWidth="1"/>
  </cols>
  <sheetData>
    <row r="1" spans="1:17" ht="12.75" customHeight="1" thickBot="1">
      <c r="A1" s="21"/>
      <c r="B1" s="21"/>
      <c r="P1" s="21"/>
      <c r="Q1" s="21"/>
    </row>
    <row r="2" spans="1:17" ht="12.75" customHeight="1" thickBot="1">
      <c r="A2" s="34"/>
      <c r="B2" s="34"/>
      <c r="C2" s="22"/>
      <c r="D2" s="22"/>
      <c r="E2" s="22"/>
      <c r="F2" s="22"/>
      <c r="G2" s="504" t="s">
        <v>124</v>
      </c>
      <c r="H2" s="504"/>
      <c r="I2" s="504"/>
      <c r="J2" s="504"/>
      <c r="K2" s="504"/>
      <c r="L2" s="128">
        <f>Prep_INCONTRO!$E$7</f>
        <v>0</v>
      </c>
      <c r="M2" s="21"/>
      <c r="N2" s="41" t="s">
        <v>125</v>
      </c>
      <c r="O2" s="22"/>
      <c r="P2" s="22"/>
      <c r="Q2" s="22"/>
    </row>
    <row r="3" spans="7:21" ht="6" customHeight="1" thickBot="1">
      <c r="G3" s="504"/>
      <c r="H3" s="504"/>
      <c r="I3" s="504"/>
      <c r="J3" s="504"/>
      <c r="K3" s="504"/>
      <c r="L3" s="21"/>
      <c r="M3" s="21"/>
      <c r="N3" s="21"/>
      <c r="O3" s="23"/>
      <c r="P3" s="23"/>
      <c r="Q3" s="23"/>
      <c r="S3" s="653"/>
      <c r="T3" s="653"/>
      <c r="U3" s="653"/>
    </row>
    <row r="4" spans="6:22" ht="12.75" customHeight="1" thickBot="1">
      <c r="F4" s="27"/>
      <c r="G4" s="504"/>
      <c r="H4" s="504"/>
      <c r="I4" s="504"/>
      <c r="J4" s="504"/>
      <c r="K4" s="504"/>
      <c r="L4" s="128">
        <f>Prep_INCONTRO!$E$10</f>
        <v>0</v>
      </c>
      <c r="M4" s="21"/>
      <c r="N4" s="41" t="s">
        <v>126</v>
      </c>
      <c r="O4" s="23"/>
      <c r="P4" s="23"/>
      <c r="Q4" s="23"/>
      <c r="S4" s="21"/>
      <c r="T4" s="21"/>
      <c r="U4" s="21"/>
      <c r="V4" s="23"/>
    </row>
    <row r="5" spans="1:22" ht="12.75" customHeight="1">
      <c r="A5" s="505" t="s">
        <v>32</v>
      </c>
      <c r="B5" s="505"/>
      <c r="C5" s="505"/>
      <c r="D5" s="505"/>
      <c r="E5" s="505"/>
      <c r="O5" s="23"/>
      <c r="P5" s="23"/>
      <c r="Q5" s="23"/>
      <c r="V5" s="23"/>
    </row>
    <row r="6" spans="1:22" ht="12.75" customHeight="1">
      <c r="A6" s="505"/>
      <c r="B6" s="505"/>
      <c r="C6" s="505"/>
      <c r="D6" s="505"/>
      <c r="E6" s="505"/>
      <c r="L6" s="45" t="s">
        <v>4</v>
      </c>
      <c r="M6" s="45"/>
      <c r="N6" s="129" t="str">
        <f>IF($L$2="X",Prep_INCONTRO!D9,Prep_INCONTRO!D9)</f>
        <v>COMITATO REGIONALE</v>
      </c>
      <c r="O6" s="23"/>
      <c r="P6" s="23"/>
      <c r="Q6" s="23"/>
      <c r="V6" s="23"/>
    </row>
    <row r="7" spans="1:22" ht="12.75" customHeight="1">
      <c r="A7" s="505"/>
      <c r="B7" s="505"/>
      <c r="C7" s="505"/>
      <c r="D7" s="505"/>
      <c r="E7" s="505"/>
      <c r="F7" s="42"/>
      <c r="G7" s="42"/>
      <c r="H7" s="42"/>
      <c r="I7" s="42"/>
      <c r="J7" s="42"/>
      <c r="K7" s="44"/>
      <c r="L7" s="45"/>
      <c r="M7" s="45"/>
      <c r="N7" s="127">
        <f>IF($L$2="X",Prep_INCONTRO!J7,"")</f>
      </c>
      <c r="O7" s="42"/>
      <c r="P7" s="46"/>
      <c r="Q7" s="46"/>
      <c r="S7" s="61"/>
      <c r="T7" s="61"/>
      <c r="U7" s="61"/>
      <c r="V7" s="23"/>
    </row>
    <row r="8" spans="1:22" ht="12.75" customHeight="1">
      <c r="A8" s="490">
        <f>IF($L$2&lt;&gt;$L$4,Prep_INCONTRO!$A$15,"")</f>
      </c>
      <c r="B8" s="490"/>
      <c r="C8" s="490"/>
      <c r="D8" s="490"/>
      <c r="E8" s="490"/>
      <c r="F8" s="56"/>
      <c r="G8" s="45" t="s">
        <v>33</v>
      </c>
      <c r="H8" s="45"/>
      <c r="I8" s="509">
        <f>IF($L$2&lt;&gt;$L$4,Prep_INCONTRO!$A$18,"")</f>
      </c>
      <c r="J8" s="509"/>
      <c r="K8" s="44"/>
      <c r="L8" s="42"/>
      <c r="M8" s="42"/>
      <c r="N8" s="264">
        <f>IF($L$2="X",Prep_INCONTRO!L7,"")</f>
      </c>
      <c r="O8" s="42"/>
      <c r="P8" s="46"/>
      <c r="Q8" s="46"/>
      <c r="S8" s="61"/>
      <c r="T8" s="61"/>
      <c r="U8" s="61"/>
      <c r="V8" s="23"/>
    </row>
    <row r="9" spans="1:22" ht="12.75" customHeight="1">
      <c r="A9" s="56"/>
      <c r="B9" s="56"/>
      <c r="C9" s="56"/>
      <c r="D9" s="56"/>
      <c r="E9" s="56"/>
      <c r="F9" s="56"/>
      <c r="G9" s="45"/>
      <c r="H9" s="45"/>
      <c r="I9" s="56"/>
      <c r="J9" s="42"/>
      <c r="K9" s="42"/>
      <c r="L9" s="47"/>
      <c r="M9" s="47"/>
      <c r="N9" s="127">
        <f>IF($L$2="X",Prep_INCONTRO!L8,"")</f>
      </c>
      <c r="O9" s="42"/>
      <c r="P9" s="46"/>
      <c r="Q9" s="46"/>
      <c r="S9" s="61"/>
      <c r="T9" s="61"/>
      <c r="U9" s="61"/>
      <c r="V9" s="23"/>
    </row>
    <row r="10" spans="1:22" ht="12.75" customHeight="1">
      <c r="A10" s="42" t="s">
        <v>1</v>
      </c>
      <c r="B10" s="48">
        <f>IF($L$2&lt;&gt;$L$4,Prep_INCONTRO!$E$14,"")</f>
      </c>
      <c r="C10" s="42"/>
      <c r="D10" s="42"/>
      <c r="E10" s="42" t="s">
        <v>2</v>
      </c>
      <c r="F10" s="48">
        <f>IF($L$2&lt;&gt;$L$4,Prep_INCONTRO!$E$16,"")</f>
      </c>
      <c r="G10" s="42"/>
      <c r="H10" s="42"/>
      <c r="I10" s="42"/>
      <c r="J10" s="42"/>
      <c r="K10" s="42"/>
      <c r="L10" s="47"/>
      <c r="M10" s="47"/>
      <c r="N10" s="127">
        <f>IF($L$2="X",Prep_INCONTRO!L9,"")</f>
      </c>
      <c r="O10" s="42"/>
      <c r="P10" s="46"/>
      <c r="Q10" s="46"/>
      <c r="S10" s="61"/>
      <c r="T10" s="61"/>
      <c r="U10" s="61"/>
      <c r="V10" s="23"/>
    </row>
    <row r="11" spans="1:22" ht="12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S11" s="61"/>
      <c r="T11" s="61"/>
      <c r="U11" s="61"/>
      <c r="V11" s="23"/>
    </row>
    <row r="12" spans="1:22" ht="12.75" customHeight="1">
      <c r="A12" s="45" t="s">
        <v>34</v>
      </c>
      <c r="B12" s="45"/>
      <c r="C12" s="43">
        <f>IF($L$2&lt;&gt;$L$4,Prep_INCONTRO!$K$14,"")</f>
      </c>
      <c r="D12" s="130"/>
      <c r="E12" s="44" t="s">
        <v>35</v>
      </c>
      <c r="F12" s="497">
        <f>IF($L$2&lt;&gt;$L$4,Prep_INCONTRO!$K$16,"")</f>
      </c>
      <c r="G12" s="497"/>
      <c r="H12" s="49" t="s">
        <v>133</v>
      </c>
      <c r="I12" s="56"/>
      <c r="J12" s="44"/>
      <c r="K12" s="44" t="s">
        <v>79</v>
      </c>
      <c r="L12" s="497">
        <f>IF($L$2&lt;&gt;$L$4,Prep_INCONTRO!$J$19,"")</f>
      </c>
      <c r="M12" s="497"/>
      <c r="N12" s="497"/>
      <c r="O12" s="497"/>
      <c r="P12" s="496" t="s">
        <v>36</v>
      </c>
      <c r="Q12" s="496"/>
      <c r="S12" s="23"/>
      <c r="T12" s="23"/>
      <c r="U12" s="23"/>
      <c r="V12" s="23"/>
    </row>
    <row r="13" spans="1:22" ht="12.75" customHeight="1">
      <c r="A13" s="42"/>
      <c r="B13" s="42"/>
      <c r="C13" s="42"/>
      <c r="D13" s="42"/>
      <c r="E13" s="13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S13" s="23"/>
      <c r="T13" s="23"/>
      <c r="U13" s="23"/>
      <c r="V13" s="23"/>
    </row>
    <row r="14" spans="1:22" ht="12.75" customHeight="1">
      <c r="A14" s="42" t="s">
        <v>37</v>
      </c>
      <c r="B14" s="42"/>
      <c r="C14" s="42"/>
      <c r="D14" s="494">
        <f>IF($L$2&lt;&gt;$L$4,Prep_INCONTRO!$L$22,"")</f>
      </c>
      <c r="E14" s="494"/>
      <c r="F14" s="494"/>
      <c r="G14" s="494"/>
      <c r="H14" s="494"/>
      <c r="I14" s="494"/>
      <c r="J14" s="494"/>
      <c r="K14" s="56"/>
      <c r="L14" s="45" t="s">
        <v>142</v>
      </c>
      <c r="M14" s="498">
        <f>IF($L$2&lt;&gt;$L$4,Prep_INCONTRO!$L$28,"")</f>
      </c>
      <c r="N14" s="498"/>
      <c r="O14" s="498"/>
      <c r="P14" s="49" t="s">
        <v>39</v>
      </c>
      <c r="Q14" s="42"/>
      <c r="S14" s="23"/>
      <c r="T14" s="23"/>
      <c r="U14" s="23"/>
      <c r="V14" s="23"/>
    </row>
    <row r="15" spans="1:22" ht="1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23"/>
      <c r="T15" s="61"/>
      <c r="U15" s="61"/>
      <c r="V15" s="61"/>
    </row>
    <row r="16" spans="1:22" ht="12.75" customHeight="1">
      <c r="A16" s="45" t="s">
        <v>127</v>
      </c>
      <c r="B16" s="48">
        <f>IF($L$2&lt;&gt;$L$4,Prep_INCONTRO!$K$24,"")</f>
      </c>
      <c r="C16" s="45" t="s">
        <v>128</v>
      </c>
      <c r="D16" s="48">
        <f>IF($L$2&lt;&gt;$L$4,Prep_INCONTRO!$K$25,"")</f>
      </c>
      <c r="E16" s="45" t="s">
        <v>129</v>
      </c>
      <c r="F16" s="48">
        <f>IF($L$2&lt;&gt;$L$4,Prep_INCONTRO!$K$26,"")</f>
      </c>
      <c r="G16" s="42"/>
      <c r="H16" s="42"/>
      <c r="I16" s="45" t="s">
        <v>141</v>
      </c>
      <c r="J16" s="88">
        <f>IF($L$2&lt;&gt;$L$4,Prep_INCONTRO!$J$22,"")</f>
      </c>
      <c r="K16" s="42"/>
      <c r="L16" s="42"/>
      <c r="M16" s="42"/>
      <c r="N16" s="42"/>
      <c r="O16" s="45" t="s">
        <v>140</v>
      </c>
      <c r="P16" s="494">
        <f>IF($L$2&lt;&gt;$L$4,Prep_INCONTRO!$A$20,"")</f>
      </c>
      <c r="Q16" s="494"/>
      <c r="S16" s="23"/>
      <c r="T16" s="61"/>
      <c r="U16" s="61"/>
      <c r="V16" s="61"/>
    </row>
    <row r="17" spans="1:22" ht="12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T17" s="61"/>
      <c r="U17" s="61"/>
      <c r="V17" s="61"/>
    </row>
    <row r="18" spans="1:22" ht="12.75" customHeight="1">
      <c r="A18" s="44" t="s">
        <v>40</v>
      </c>
      <c r="B18" s="497">
        <f>IF($L$2&lt;&gt;$L$4,Prep_INCONTRO!$A$28,"")</f>
      </c>
      <c r="C18" s="497"/>
      <c r="D18" s="497"/>
      <c r="E18" s="497"/>
      <c r="F18" s="497"/>
      <c r="G18" s="497"/>
      <c r="H18" s="488" t="s">
        <v>41</v>
      </c>
      <c r="I18" s="488"/>
      <c r="J18" s="494">
        <f>IF($L$2&lt;&gt;$L$4,Prep_INCONTRO!$A$35,"")</f>
      </c>
      <c r="K18" s="494"/>
      <c r="L18" s="494"/>
      <c r="M18" s="494"/>
      <c r="N18" s="494"/>
      <c r="O18" s="494"/>
      <c r="P18" s="494"/>
      <c r="Q18" s="50" t="s">
        <v>42</v>
      </c>
      <c r="T18" s="61"/>
      <c r="U18" s="61"/>
      <c r="V18" s="61"/>
    </row>
    <row r="19" spans="1:22" ht="12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95" t="s">
        <v>43</v>
      </c>
      <c r="M19" s="495"/>
      <c r="N19" s="495"/>
      <c r="O19" s="495"/>
      <c r="P19" s="495"/>
      <c r="Q19" s="42"/>
      <c r="T19" s="61"/>
      <c r="U19" s="61"/>
      <c r="V19" s="61"/>
    </row>
    <row r="20" spans="1:17" ht="12.75" customHeight="1">
      <c r="A20" s="494">
        <f>IF($L$2&lt;&gt;$L$4,Prep_INCONTRO!$A$39,"")</f>
      </c>
      <c r="B20" s="494"/>
      <c r="C20" s="494"/>
      <c r="D20" s="494"/>
      <c r="E20" s="494"/>
      <c r="F20" s="494"/>
      <c r="G20" s="494"/>
      <c r="H20" s="51"/>
      <c r="I20" s="488" t="s">
        <v>69</v>
      </c>
      <c r="J20" s="488"/>
      <c r="K20" s="494">
        <f>IF($L$2&lt;&gt;$L$4,Prep_INCONTRO!$A$24,"")</f>
      </c>
      <c r="L20" s="494"/>
      <c r="M20" s="494"/>
      <c r="N20" s="494"/>
      <c r="O20" s="494"/>
      <c r="P20" s="494"/>
      <c r="Q20" s="494"/>
    </row>
    <row r="21" spans="1:17" ht="12.75" customHeight="1">
      <c r="A21" s="42"/>
      <c r="B21" s="42"/>
      <c r="C21" s="488" t="s">
        <v>44</v>
      </c>
      <c r="D21" s="488"/>
      <c r="E21" s="488"/>
      <c r="F21" s="4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23" ht="12.75" customHeight="1">
      <c r="A22" s="494">
        <f>IF($L$2&lt;&gt;$L$4,Prep_INCONTRO!$A$26,"")</f>
      </c>
      <c r="B22" s="494"/>
      <c r="C22" s="494"/>
      <c r="D22" s="494"/>
      <c r="E22" s="494"/>
      <c r="F22" s="494"/>
      <c r="G22" s="494"/>
      <c r="H22" s="50"/>
      <c r="I22" s="42"/>
      <c r="J22" s="45" t="s">
        <v>138</v>
      </c>
      <c r="K22" s="493">
        <f>IF($L$2&lt;&gt;$L$4,Prep_INCONTRO!$D$18,"")</f>
      </c>
      <c r="L22" s="493"/>
      <c r="M22" s="42"/>
      <c r="N22" s="42"/>
      <c r="O22" s="45" t="s">
        <v>139</v>
      </c>
      <c r="P22" s="39">
        <f>IF($L$2&lt;&gt;$L$4,Prep_INCONTRO!$D$20,"")</f>
      </c>
      <c r="Q22" s="58"/>
      <c r="U22" s="61"/>
      <c r="V22" s="61"/>
      <c r="W22" s="61"/>
    </row>
    <row r="23" spans="1:23" ht="12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U23" s="61"/>
      <c r="V23" s="61"/>
      <c r="W23" s="61"/>
    </row>
    <row r="24" spans="1:27" ht="12.75" customHeight="1">
      <c r="A24" s="42" t="s">
        <v>45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5:27" ht="6" customHeight="1">
      <c r="O25" s="485">
        <f>IF($K$22=0,"",LOOKUP('Referto arbitrale squadre retro'!AI$42,'Referto arbitrale squadre retro'!AH47:AH54,'Referto arbitrale squadre retro'!AI47:AI54))</f>
        <v>0</v>
      </c>
      <c r="Q25" s="485">
        <f>IF($K$22=0,"",LOOKUP('Referto arbitrale squadre retro'!AI$45,'Referto arbitrale squadre retro'!AH47:AH54,'Referto arbitrale squadre retro'!AI47:AI54))</f>
        <v>0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2.75" customHeight="1">
      <c r="A26" s="484">
        <f>IF($K$22=0,"",IF('Referto arbitrale squadre retro'!$AH$41&lt;&gt;'Referto arbitrale squadre retro'!$AI$41,'Referto arbitrale squadre retro'!$AH$42,J18))</f>
      </c>
      <c r="B26" s="484"/>
      <c r="C26" s="484"/>
      <c r="D26" s="484"/>
      <c r="E26" s="484"/>
      <c r="F26" s="35"/>
      <c r="G26" s="484">
        <f>IF($K$22=0,"",IF('Referto arbitrale squadre retro'!$AH$41&lt;&gt;'Referto arbitrale squadre retro'!$AI$41,'Referto arbitrale squadre retro'!$AH$45,A20))</f>
      </c>
      <c r="H26" s="484"/>
      <c r="I26" s="484"/>
      <c r="J26" s="484"/>
      <c r="K26" s="484"/>
      <c r="L26" s="33"/>
      <c r="M26" s="28">
        <f>IF('Referto arbitrale squadre retro'!AC43&lt;&gt;0,"X","")</f>
      </c>
      <c r="O26" s="486"/>
      <c r="P26" s="29" t="s">
        <v>40</v>
      </c>
      <c r="Q26" s="486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2.75" customHeight="1">
      <c r="A27" s="499" t="str">
        <f>IF(M26&lt;&gt;"X","(squadra vincente)","")</f>
        <v>(squadra vincente)</v>
      </c>
      <c r="B27" s="499"/>
      <c r="C27" s="499"/>
      <c r="D27" s="499"/>
      <c r="E27" s="499"/>
      <c r="F27" s="27"/>
      <c r="G27" s="499" t="str">
        <f>IF(M26&lt;&gt;"X","(squadra perdente)","")</f>
        <v>(squadra perdente)</v>
      </c>
      <c r="H27" s="499"/>
      <c r="I27" s="499"/>
      <c r="J27" s="499"/>
      <c r="K27" s="499"/>
      <c r="L27" s="483" t="s">
        <v>46</v>
      </c>
      <c r="M27" s="483"/>
      <c r="N27" s="483"/>
      <c r="O27" s="27"/>
      <c r="P27" s="26" t="s">
        <v>47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8:27" ht="12.75" customHeight="1"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" ht="12.75" customHeight="1">
      <c r="A29" s="21" t="s">
        <v>48</v>
      </c>
      <c r="B29" s="21"/>
    </row>
    <row r="30" spans="1:17" ht="12.75" customHeight="1">
      <c r="A30" s="652">
        <f>'Referto INCONTRO'!A30:Q30</f>
        <v>0</v>
      </c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</row>
    <row r="31" spans="1:17" ht="12.75" customHeight="1">
      <c r="A31" s="650">
        <f>'Referto INCONTRO'!A31:Q31</f>
        <v>0</v>
      </c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</row>
    <row r="32" ht="6.75" customHeight="1"/>
    <row r="33" ht="12.75" customHeight="1">
      <c r="A33" s="20" t="s">
        <v>49</v>
      </c>
    </row>
    <row r="34" spans="1:17" ht="12.75" customHeight="1">
      <c r="A34" s="20" t="s">
        <v>50</v>
      </c>
      <c r="D34" s="502">
        <f>IF($L$2&lt;&gt;$L$4,Prep_INCONTRO!$D$46,"")</f>
      </c>
      <c r="E34" s="502"/>
      <c r="F34" s="33"/>
      <c r="G34" s="24" t="s">
        <v>51</v>
      </c>
      <c r="H34" s="35"/>
      <c r="J34" s="502">
        <f>IF($L$2&lt;&gt;$L$4,Prep_INCONTRO!$D$47,"")</f>
      </c>
      <c r="K34" s="502"/>
      <c r="L34" s="502"/>
      <c r="M34" s="502"/>
      <c r="N34" s="502"/>
      <c r="O34" s="502"/>
      <c r="Q34" s="24" t="s">
        <v>52</v>
      </c>
    </row>
    <row r="35" spans="5:17" ht="12.75" customHeight="1">
      <c r="E35" s="35"/>
      <c r="F35" s="35"/>
      <c r="G35" s="35"/>
      <c r="H35" s="35"/>
      <c r="J35" s="24"/>
      <c r="K35" s="24"/>
      <c r="L35" s="35"/>
      <c r="M35" s="35"/>
      <c r="N35" s="35"/>
      <c r="O35" s="35"/>
      <c r="Q35" s="24"/>
    </row>
    <row r="36" spans="1:12" ht="12.75" customHeight="1">
      <c r="A36" s="20" t="s">
        <v>53</v>
      </c>
      <c r="B36" s="52">
        <f>IF($L$2&lt;&gt;$L$4,Prep_INCONTRO!$E$49,"")</f>
      </c>
      <c r="E36" s="20" t="s">
        <v>3</v>
      </c>
      <c r="F36" s="52">
        <f>IF($L$2&lt;&gt;$L$4,Prep_INCONTRO!$E$50,"")</f>
      </c>
      <c r="K36" s="24" t="s">
        <v>132</v>
      </c>
      <c r="L36" s="52">
        <f>IF($L$2&lt;&gt;$L$4,Prep_INCONTRO!$E$51,"")</f>
      </c>
    </row>
    <row r="37" spans="1:12" ht="12.75" customHeight="1">
      <c r="A37" s="20" t="s">
        <v>54</v>
      </c>
      <c r="F37" s="42"/>
      <c r="G37" s="490">
        <f>IF($L$2&lt;&gt;$L$4,Prep_INCONTRO!$G$22,"")</f>
      </c>
      <c r="H37" s="490"/>
      <c r="I37" s="59"/>
      <c r="J37" s="40">
        <f>IF($L$2&lt;&gt;$L$4,Prep_INCONTRO!$G$24,"")</f>
      </c>
      <c r="K37" s="60"/>
      <c r="L37" s="60"/>
    </row>
    <row r="38" spans="1:17" ht="12.75" customHeight="1">
      <c r="A38" s="20" t="s">
        <v>55</v>
      </c>
      <c r="F38" s="42"/>
      <c r="G38" s="42"/>
      <c r="H38" s="42"/>
      <c r="I38" s="47"/>
      <c r="J38" s="51"/>
      <c r="K38" s="651">
        <f>'Referto INCONTRO'!K38:Q38</f>
        <v>0</v>
      </c>
      <c r="L38" s="651"/>
      <c r="M38" s="651"/>
      <c r="N38" s="651"/>
      <c r="O38" s="651"/>
      <c r="P38" s="651"/>
      <c r="Q38" s="651"/>
    </row>
    <row r="39" spans="1:17" ht="12.75" customHeight="1">
      <c r="A39" s="20" t="s">
        <v>56</v>
      </c>
      <c r="J39" s="33"/>
      <c r="K39" s="651">
        <f>'Referto INCONTRO'!K39:Q39</f>
        <v>0</v>
      </c>
      <c r="L39" s="651"/>
      <c r="M39" s="651"/>
      <c r="N39" s="651"/>
      <c r="O39" s="651"/>
      <c r="P39" s="651"/>
      <c r="Q39" s="651"/>
    </row>
    <row r="40" spans="1:17" ht="12.75" customHeight="1">
      <c r="A40" s="651">
        <f>'Referto INCONTRO'!A40:Q40</f>
        <v>0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</row>
    <row r="41" spans="1:24" s="42" customFormat="1" ht="12.75" customHeight="1">
      <c r="A41" s="42" t="s">
        <v>57</v>
      </c>
      <c r="G41" s="491">
        <f>IF($L$2&lt;&gt;$L$4,Prep_INCONTRO!$G$34,"")</f>
      </c>
      <c r="H41" s="491"/>
      <c r="I41" s="491"/>
      <c r="J41" s="491"/>
      <c r="K41" s="491"/>
      <c r="L41" s="491"/>
      <c r="M41" s="491"/>
      <c r="N41" s="56"/>
      <c r="O41" s="42" t="s">
        <v>38</v>
      </c>
      <c r="P41" s="501">
        <f>IF($L$2&lt;&gt;$L$4,Prep_INCONTRO!$L$34,"")</f>
      </c>
      <c r="Q41" s="501"/>
      <c r="T41" s="61"/>
      <c r="U41" s="61"/>
      <c r="V41" s="61"/>
      <c r="W41" s="61"/>
      <c r="X41" s="61"/>
    </row>
    <row r="42" spans="20:24" s="42" customFormat="1" ht="6.75" customHeight="1">
      <c r="T42" s="61"/>
      <c r="U42" s="61"/>
      <c r="V42" s="61"/>
      <c r="W42" s="61"/>
      <c r="X42" s="61"/>
    </row>
    <row r="43" spans="1:24" s="42" customFormat="1" ht="12.75" customHeight="1">
      <c r="A43" s="42" t="s">
        <v>58</v>
      </c>
      <c r="L43" s="52">
        <f>IF($L$2&lt;&gt;$L$4,Prep_INCONTRO!$K$47,"")</f>
      </c>
      <c r="M43" s="53" t="s">
        <v>131</v>
      </c>
      <c r="N43" s="53"/>
      <c r="T43" s="61"/>
      <c r="U43" s="61"/>
      <c r="V43" s="61"/>
      <c r="W43" s="61"/>
      <c r="X43" s="61"/>
    </row>
    <row r="44" spans="1:24" s="42" customFormat="1" ht="12.75" customHeight="1">
      <c r="A44" s="49" t="s">
        <v>59</v>
      </c>
      <c r="B44" s="52">
        <f>IF($L$2&lt;&gt;$L$4,Prep_INCONTRO!$K$49,"")</f>
      </c>
      <c r="C44" s="487" t="s">
        <v>60</v>
      </c>
      <c r="D44" s="488"/>
      <c r="E44" s="489"/>
      <c r="F44" s="52">
        <f>IF($L$2&lt;&gt;$L$4,Prep_INCONTRO!$K$50,"")</f>
      </c>
      <c r="G44" s="487" t="s">
        <v>61</v>
      </c>
      <c r="H44" s="489"/>
      <c r="I44" s="52">
        <f>IF($L$2&lt;&gt;$L$4,Prep_INCONTRO!$K$51,"")</f>
      </c>
      <c r="J44" s="42" t="s">
        <v>130</v>
      </c>
      <c r="T44" s="61"/>
      <c r="U44" s="61"/>
      <c r="V44" s="61"/>
      <c r="W44" s="61"/>
      <c r="X44" s="61"/>
    </row>
    <row r="45" spans="1:24" s="42" customFormat="1" ht="12.75" customHeight="1">
      <c r="A45" s="42" t="s">
        <v>62</v>
      </c>
      <c r="D45" s="482">
        <f>IF($L$2&lt;&gt;$L$4,Prep_INCONTRO!$D$22,"")</f>
      </c>
      <c r="E45" s="482"/>
      <c r="F45" s="482"/>
      <c r="G45" s="482"/>
      <c r="H45" s="482"/>
      <c r="I45" s="482"/>
      <c r="J45" s="482"/>
      <c r="K45" s="482"/>
      <c r="L45" s="51"/>
      <c r="M45" s="42" t="s">
        <v>387</v>
      </c>
      <c r="P45" s="508">
        <f>IF($L$2&lt;&gt;$L$4,Prep_INCONTRO!$D$24,"")</f>
      </c>
      <c r="Q45" s="508"/>
      <c r="T45" s="61"/>
      <c r="U45" s="61"/>
      <c r="V45" s="61"/>
      <c r="W45" s="61"/>
      <c r="X45" s="61"/>
    </row>
    <row r="46" spans="1:24" s="42" customFormat="1" ht="12.75" customHeight="1">
      <c r="A46" s="54" t="s">
        <v>389</v>
      </c>
      <c r="B46" s="55"/>
      <c r="T46" s="61"/>
      <c r="U46" s="61"/>
      <c r="V46" s="61"/>
      <c r="W46" s="61"/>
      <c r="X46" s="61"/>
    </row>
    <row r="47" spans="3:24" ht="12.75" customHeight="1">
      <c r="C47" s="62" t="s">
        <v>137</v>
      </c>
      <c r="I47" s="25"/>
      <c r="J47" s="63"/>
      <c r="K47" s="63"/>
      <c r="L47" s="33"/>
      <c r="M47" s="33"/>
      <c r="N47" s="33"/>
      <c r="O47" s="33"/>
      <c r="P47" s="33"/>
      <c r="Q47" s="33"/>
      <c r="T47" s="61"/>
      <c r="U47" s="61"/>
      <c r="V47" s="61"/>
      <c r="W47" s="61"/>
      <c r="X47" s="61"/>
    </row>
    <row r="48" spans="1:24" ht="12.75" customHeight="1">
      <c r="A48" s="20" t="s">
        <v>134</v>
      </c>
      <c r="C48" s="62"/>
      <c r="D48" s="63"/>
      <c r="E48" s="654">
        <f>'Referto INCONTRO'!E48:Q48</f>
        <v>0</v>
      </c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T48" s="61"/>
      <c r="U48" s="61"/>
      <c r="V48" s="61"/>
      <c r="W48" s="61"/>
      <c r="X48" s="61"/>
    </row>
    <row r="49" spans="1:17" ht="12.75" customHeight="1">
      <c r="A49" s="651">
        <f>'Referto INCONTRO'!A49:Q49</f>
        <v>0</v>
      </c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</row>
    <row r="50" spans="1:17" ht="12.75" customHeight="1">
      <c r="A50" s="651">
        <f>'Referto INCONTRO'!A50:Q50</f>
        <v>0</v>
      </c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</row>
    <row r="51" ht="12.75" customHeight="1">
      <c r="A51" s="20" t="s">
        <v>63</v>
      </c>
    </row>
    <row r="52" spans="1:17" ht="12.75" customHeight="1">
      <c r="A52" s="651">
        <f>'Referto INCONTRO'!A52:Q52</f>
        <v>0</v>
      </c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</row>
    <row r="53" spans="1:17" ht="12.75" customHeight="1">
      <c r="A53" s="651">
        <f>'Referto INCONTRO'!A53:Q53</f>
        <v>0</v>
      </c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</row>
    <row r="54" spans="1:17" ht="12.75" customHeight="1">
      <c r="A54" s="20" t="s">
        <v>72</v>
      </c>
      <c r="H54" s="655">
        <f>'Referto INCONTRO'!H54:Q54</f>
        <v>0</v>
      </c>
      <c r="I54" s="655"/>
      <c r="J54" s="655"/>
      <c r="K54" s="655"/>
      <c r="L54" s="655"/>
      <c r="M54" s="655"/>
      <c r="N54" s="655"/>
      <c r="O54" s="655"/>
      <c r="P54" s="655"/>
      <c r="Q54" s="655"/>
    </row>
    <row r="55" spans="1:17" ht="12.75" customHeight="1">
      <c r="A55" s="651">
        <f>'Referto INCONTRO'!A55:Q55</f>
        <v>0</v>
      </c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</row>
    <row r="56" s="30" customFormat="1" ht="12.75" customHeight="1"/>
    <row r="57" spans="1:17" ht="12.75" customHeight="1">
      <c r="A57" s="33" t="s">
        <v>77</v>
      </c>
      <c r="B57" s="33"/>
      <c r="C57" s="33"/>
      <c r="D57" s="33"/>
      <c r="E57" s="33"/>
      <c r="F57" s="64"/>
      <c r="G57" s="23"/>
      <c r="H57" s="23"/>
      <c r="I57" s="23"/>
      <c r="J57" s="31"/>
      <c r="K57" s="31"/>
      <c r="L57" s="31"/>
      <c r="M57" s="31"/>
      <c r="N57" s="31"/>
      <c r="O57" s="31"/>
      <c r="P57" s="31"/>
      <c r="Q57" s="31"/>
    </row>
    <row r="59" spans="1:2" ht="12.75" customHeight="1">
      <c r="A59" s="36" t="s">
        <v>379</v>
      </c>
      <c r="B59" s="36"/>
    </row>
    <row r="60" spans="1:2" ht="12.75" customHeight="1">
      <c r="A60" s="36" t="s">
        <v>136</v>
      </c>
      <c r="B60" s="36"/>
    </row>
    <row r="61" ht="12.75" customHeight="1">
      <c r="A61" s="20" t="s">
        <v>135</v>
      </c>
    </row>
    <row r="63" ht="12.75" customHeight="1">
      <c r="A63" s="20" t="s">
        <v>356</v>
      </c>
    </row>
    <row r="64" ht="12.75" customHeight="1">
      <c r="A64" s="20" t="s">
        <v>64</v>
      </c>
    </row>
    <row r="65" ht="12.75" customHeight="1">
      <c r="A65" s="20" t="s">
        <v>73</v>
      </c>
    </row>
    <row r="66" ht="12.75" customHeight="1">
      <c r="A66" s="20" t="s">
        <v>390</v>
      </c>
    </row>
    <row r="67" spans="1:2" ht="12.75" customHeight="1">
      <c r="A67" s="38" t="s">
        <v>308</v>
      </c>
      <c r="B67" s="38"/>
    </row>
    <row r="68" spans="15:17" ht="12.75" customHeight="1">
      <c r="O68" s="513" t="s">
        <v>0</v>
      </c>
      <c r="P68" s="513"/>
      <c r="Q68" s="513"/>
    </row>
    <row r="69" spans="15:17" ht="12.75" customHeight="1">
      <c r="O69" s="511"/>
      <c r="P69" s="511"/>
      <c r="Q69" s="511"/>
    </row>
    <row r="70" spans="15:17" ht="12.75" customHeight="1">
      <c r="O70" s="512"/>
      <c r="P70" s="512"/>
      <c r="Q70" s="512"/>
    </row>
    <row r="71" spans="1:16" ht="12.75" customHeight="1">
      <c r="A71" s="23"/>
      <c r="B71" s="23"/>
      <c r="P71" s="26" t="s">
        <v>65</v>
      </c>
    </row>
    <row r="72" spans="1:16" ht="12.75" customHeight="1">
      <c r="A72" s="23"/>
      <c r="B72" s="23"/>
      <c r="P72" s="26"/>
    </row>
    <row r="73" spans="1:11" s="225" customFormat="1" ht="12.75">
      <c r="A73" s="224" t="s">
        <v>354</v>
      </c>
      <c r="B73" s="224"/>
      <c r="C73" s="224"/>
      <c r="D73" s="224"/>
      <c r="E73" s="224"/>
      <c r="F73" s="224"/>
      <c r="G73" s="224"/>
      <c r="H73" s="224"/>
      <c r="I73" s="224"/>
      <c r="K73" s="226"/>
    </row>
    <row r="75" spans="9:15" ht="12.75" customHeight="1">
      <c r="I75" s="61"/>
      <c r="J75" s="61"/>
      <c r="K75" s="61"/>
      <c r="L75" s="61"/>
      <c r="M75" s="61"/>
      <c r="N75" s="61"/>
      <c r="O75" s="61"/>
    </row>
    <row r="76" spans="9:15" ht="12.75" customHeight="1">
      <c r="I76" s="61"/>
      <c r="J76" s="61"/>
      <c r="K76" s="61"/>
      <c r="L76" s="61"/>
      <c r="M76" s="61"/>
      <c r="N76" s="61"/>
      <c r="O76" s="61"/>
    </row>
    <row r="77" spans="9:15" ht="12.75" customHeight="1">
      <c r="I77" s="61"/>
      <c r="J77" s="61"/>
      <c r="K77" s="61"/>
      <c r="L77" s="61"/>
      <c r="M77" s="61"/>
      <c r="N77" s="61"/>
      <c r="O77" s="61"/>
    </row>
    <row r="78" spans="9:15" ht="12.75" customHeight="1">
      <c r="I78" s="61"/>
      <c r="J78" s="61"/>
      <c r="K78" s="61"/>
      <c r="L78" s="61"/>
      <c r="M78" s="61"/>
      <c r="N78" s="61"/>
      <c r="O78" s="61"/>
    </row>
    <row r="79" spans="9:15" ht="12.75" customHeight="1">
      <c r="I79" s="61"/>
      <c r="J79" s="61"/>
      <c r="K79" s="61"/>
      <c r="L79" s="61"/>
      <c r="M79" s="61"/>
      <c r="N79" s="61"/>
      <c r="O79" s="61"/>
    </row>
    <row r="80" spans="9:15" ht="12.75" customHeight="1">
      <c r="I80" s="61"/>
      <c r="J80" s="61"/>
      <c r="K80" s="61"/>
      <c r="L80" s="61"/>
      <c r="M80" s="61"/>
      <c r="N80" s="61"/>
      <c r="O80" s="61"/>
    </row>
    <row r="81" spans="9:15" ht="12.75" customHeight="1">
      <c r="I81" s="61"/>
      <c r="J81" s="61"/>
      <c r="K81" s="61"/>
      <c r="L81" s="61"/>
      <c r="M81" s="61"/>
      <c r="N81" s="61"/>
      <c r="O81" s="61"/>
    </row>
    <row r="82" spans="9:15" ht="12.75" customHeight="1">
      <c r="I82" s="61"/>
      <c r="J82" s="61"/>
      <c r="K82" s="61"/>
      <c r="L82" s="61"/>
      <c r="M82" s="61"/>
      <c r="N82" s="61"/>
      <c r="O82" s="61"/>
    </row>
    <row r="83" spans="9:15" ht="12.75" customHeight="1">
      <c r="I83" s="61"/>
      <c r="J83" s="61"/>
      <c r="K83" s="61"/>
      <c r="L83" s="61"/>
      <c r="M83" s="61"/>
      <c r="N83" s="61"/>
      <c r="O83" s="61"/>
    </row>
  </sheetData>
  <sheetProtection sheet="1" formatCells="0" selectLockedCells="1"/>
  <mergeCells count="51">
    <mergeCell ref="O69:Q70"/>
    <mergeCell ref="E48:Q48"/>
    <mergeCell ref="A49:Q49"/>
    <mergeCell ref="H54:Q54"/>
    <mergeCell ref="O68:Q68"/>
    <mergeCell ref="K22:L22"/>
    <mergeCell ref="P41:Q41"/>
    <mergeCell ref="B18:G18"/>
    <mergeCell ref="A55:Q55"/>
    <mergeCell ref="A27:E27"/>
    <mergeCell ref="A40:Q40"/>
    <mergeCell ref="D45:K45"/>
    <mergeCell ref="A30:Q30"/>
    <mergeCell ref="K38:Q38"/>
    <mergeCell ref="S3:U3"/>
    <mergeCell ref="L27:N27"/>
    <mergeCell ref="C44:E44"/>
    <mergeCell ref="G44:H44"/>
    <mergeCell ref="P12:Q12"/>
    <mergeCell ref="I20:J20"/>
    <mergeCell ref="M14:O14"/>
    <mergeCell ref="H18:I18"/>
    <mergeCell ref="F12:G12"/>
    <mergeCell ref="C21:E21"/>
    <mergeCell ref="A50:Q50"/>
    <mergeCell ref="J34:O34"/>
    <mergeCell ref="A53:Q53"/>
    <mergeCell ref="A52:Q52"/>
    <mergeCell ref="K39:Q39"/>
    <mergeCell ref="A26:E26"/>
    <mergeCell ref="P45:Q45"/>
    <mergeCell ref="O25:O26"/>
    <mergeCell ref="G41:M41"/>
    <mergeCell ref="K20:Q20"/>
    <mergeCell ref="D14:J14"/>
    <mergeCell ref="Q25:Q26"/>
    <mergeCell ref="D34:E34"/>
    <mergeCell ref="G37:H37"/>
    <mergeCell ref="A20:G20"/>
    <mergeCell ref="G27:K27"/>
    <mergeCell ref="A22:G22"/>
    <mergeCell ref="I8:J8"/>
    <mergeCell ref="A31:Q31"/>
    <mergeCell ref="G2:K4"/>
    <mergeCell ref="A5:E7"/>
    <mergeCell ref="L12:O12"/>
    <mergeCell ref="A8:E8"/>
    <mergeCell ref="J18:P18"/>
    <mergeCell ref="G26:K26"/>
    <mergeCell ref="L19:P19"/>
    <mergeCell ref="P16:Q16"/>
  </mergeCells>
  <conditionalFormatting sqref="A16:F16 J37 B10 F10 F44 B36 F36 L36 L43 B44 I44 F12 C12 L12 G41:M41 D45 P45:Q45 P41:Q41 B18 J18:P18 K20:Q20 A20:H20 J16 M14:O14 P16:Q16 A8:E8 I8:J8 D14 A22:G22 K22:L22 P22 D34:E34 J34:O34 G37:H37 A26:G26 L26 A40:Q40 L4 L2 N6:N10 A30:Q31 A55:Q55 A49:Q50 E48:Q48 A52:Q53 H54:Q54 K38:Q39">
    <cfRule type="cellIs" priority="1" dxfId="0" operator="equal" stopIfTrue="1">
      <formula>0</formula>
    </cfRule>
  </conditionalFormatting>
  <printOptions horizontalCentered="1" verticalCentered="1"/>
  <pageMargins left="0.31496062992125984" right="0.15748031496062992" top="0.15748031496062992" bottom="0.4724409448818898" header="0.07874015748031496" footer="0.4724409448818898"/>
  <pageSetup fitToHeight="1" fitToWidth="1" horizontalDpi="300" verticalDpi="300" orientation="portrait" paperSize="9" scale="8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>
    <tabColor indexed="13"/>
    <pageSetUpPr fitToPage="1"/>
  </sheetPr>
  <dimension ref="A1:AA83"/>
  <sheetViews>
    <sheetView showGridLines="0" zoomScalePageLayoutView="0" workbookViewId="0" topLeftCell="A41">
      <selection activeCell="O69" sqref="O69:Q70"/>
    </sheetView>
  </sheetViews>
  <sheetFormatPr defaultColWidth="11.421875" defaultRowHeight="12.75" customHeight="1"/>
  <cols>
    <col min="1" max="1" width="11.421875" style="20" customWidth="1"/>
    <col min="2" max="2" width="2.7109375" style="20" customWidth="1"/>
    <col min="3" max="3" width="11.421875" style="20" customWidth="1"/>
    <col min="4" max="4" width="2.7109375" style="20" customWidth="1"/>
    <col min="5" max="5" width="11.421875" style="20" customWidth="1"/>
    <col min="6" max="6" width="2.7109375" style="20" customWidth="1"/>
    <col min="7" max="7" width="11.421875" style="20" customWidth="1"/>
    <col min="8" max="9" width="2.7109375" style="20" customWidth="1"/>
    <col min="10" max="10" width="17.421875" style="20" customWidth="1"/>
    <col min="11" max="11" width="6.7109375" style="20" customWidth="1"/>
    <col min="12" max="14" width="2.7109375" style="20" customWidth="1"/>
    <col min="15" max="15" width="10.7109375" style="20" bestFit="1" customWidth="1"/>
    <col min="16" max="16" width="8.7109375" style="20" customWidth="1"/>
    <col min="17" max="16384" width="11.421875" style="20" customWidth="1"/>
  </cols>
  <sheetData>
    <row r="1" spans="1:17" ht="12.75" customHeight="1" thickBot="1">
      <c r="A1" s="21"/>
      <c r="B1" s="21"/>
      <c r="P1" s="21"/>
      <c r="Q1" s="21"/>
    </row>
    <row r="2" spans="1:17" ht="12.75" customHeight="1" thickBot="1">
      <c r="A2" s="34"/>
      <c r="B2" s="34"/>
      <c r="C2" s="22"/>
      <c r="D2" s="22"/>
      <c r="E2" s="22"/>
      <c r="F2" s="22"/>
      <c r="G2" s="504" t="s">
        <v>124</v>
      </c>
      <c r="H2" s="504"/>
      <c r="I2" s="504"/>
      <c r="J2" s="504"/>
      <c r="K2" s="504"/>
      <c r="L2" s="128">
        <f>Prep_INCONTRO!$E$7</f>
        <v>0</v>
      </c>
      <c r="M2" s="21"/>
      <c r="N2" s="41" t="s">
        <v>125</v>
      </c>
      <c r="O2" s="22"/>
      <c r="P2" s="22"/>
      <c r="Q2" s="22"/>
    </row>
    <row r="3" spans="7:21" ht="6" customHeight="1" thickBot="1">
      <c r="G3" s="504"/>
      <c r="H3" s="504"/>
      <c r="I3" s="504"/>
      <c r="J3" s="504"/>
      <c r="K3" s="504"/>
      <c r="L3" s="21"/>
      <c r="M3" s="21"/>
      <c r="N3" s="21"/>
      <c r="O3" s="23"/>
      <c r="P3" s="23"/>
      <c r="Q3" s="23"/>
      <c r="S3" s="653"/>
      <c r="T3" s="653"/>
      <c r="U3" s="653"/>
    </row>
    <row r="4" spans="6:22" ht="12.75" customHeight="1" thickBot="1">
      <c r="F4" s="27"/>
      <c r="G4" s="504"/>
      <c r="H4" s="504"/>
      <c r="I4" s="504"/>
      <c r="J4" s="504"/>
      <c r="K4" s="504"/>
      <c r="L4" s="128">
        <f>Prep_INCONTRO!$E$10</f>
        <v>0</v>
      </c>
      <c r="M4" s="21"/>
      <c r="N4" s="41" t="s">
        <v>126</v>
      </c>
      <c r="O4" s="23"/>
      <c r="P4" s="23"/>
      <c r="Q4" s="23"/>
      <c r="S4" s="21"/>
      <c r="T4" s="21"/>
      <c r="U4" s="21"/>
      <c r="V4" s="23"/>
    </row>
    <row r="5" spans="1:22" ht="12.75" customHeight="1">
      <c r="A5" s="505" t="s">
        <v>32</v>
      </c>
      <c r="B5" s="505"/>
      <c r="C5" s="505"/>
      <c r="D5" s="505"/>
      <c r="E5" s="505"/>
      <c r="O5" s="23"/>
      <c r="P5" s="23"/>
      <c r="Q5" s="23"/>
      <c r="V5" s="23"/>
    </row>
    <row r="6" spans="1:22" ht="12.75" customHeight="1">
      <c r="A6" s="505"/>
      <c r="B6" s="505"/>
      <c r="C6" s="505"/>
      <c r="D6" s="505"/>
      <c r="E6" s="505"/>
      <c r="L6" s="45" t="s">
        <v>4</v>
      </c>
      <c r="M6" s="45"/>
      <c r="N6" s="129" t="str">
        <f>IF($L$2="X",Prep_INCONTRO!D9,Prep_INCONTRO!D9)</f>
        <v>COMITATO REGIONALE</v>
      </c>
      <c r="O6" s="23"/>
      <c r="P6" s="23"/>
      <c r="Q6" s="23"/>
      <c r="V6" s="23"/>
    </row>
    <row r="7" spans="1:22" ht="12.75" customHeight="1">
      <c r="A7" s="505"/>
      <c r="B7" s="505"/>
      <c r="C7" s="505"/>
      <c r="D7" s="505"/>
      <c r="E7" s="505"/>
      <c r="F7" s="42"/>
      <c r="G7" s="42"/>
      <c r="H7" s="42"/>
      <c r="I7" s="42"/>
      <c r="J7" s="42"/>
      <c r="K7" s="44"/>
      <c r="L7" s="45"/>
      <c r="M7" s="45"/>
      <c r="N7" s="127">
        <f>IF($L$2="X",Prep_INCONTRO!J10,"")</f>
      </c>
      <c r="O7" s="42"/>
      <c r="P7" s="46"/>
      <c r="Q7" s="46"/>
      <c r="S7" s="61"/>
      <c r="T7" s="61"/>
      <c r="U7" s="61"/>
      <c r="V7" s="23"/>
    </row>
    <row r="8" spans="1:22" ht="12.75" customHeight="1">
      <c r="A8" s="490">
        <f>IF($L$2&lt;&gt;$L$4,Prep_INCONTRO!$A$15,"")</f>
      </c>
      <c r="B8" s="490"/>
      <c r="C8" s="490"/>
      <c r="D8" s="490"/>
      <c r="E8" s="490"/>
      <c r="F8" s="56"/>
      <c r="G8" s="45" t="s">
        <v>33</v>
      </c>
      <c r="H8" s="45"/>
      <c r="I8" s="509">
        <f>IF($L$2&lt;&gt;$L$4,Prep_INCONTRO!$A$18,"")</f>
      </c>
      <c r="J8" s="509"/>
      <c r="K8" s="44"/>
      <c r="L8" s="42"/>
      <c r="M8" s="42"/>
      <c r="N8" s="264">
        <f>IF($L$2="X",Prep_INCONTRO!L10,"")</f>
      </c>
      <c r="O8" s="42"/>
      <c r="P8" s="46"/>
      <c r="Q8" s="46"/>
      <c r="S8" s="61"/>
      <c r="T8" s="61"/>
      <c r="U8" s="61"/>
      <c r="V8" s="23"/>
    </row>
    <row r="9" spans="1:22" ht="12.75" customHeight="1">
      <c r="A9" s="56"/>
      <c r="B9" s="56"/>
      <c r="C9" s="56"/>
      <c r="D9" s="56"/>
      <c r="E9" s="56"/>
      <c r="F9" s="56"/>
      <c r="G9" s="45"/>
      <c r="H9" s="45"/>
      <c r="I9" s="56"/>
      <c r="J9" s="42"/>
      <c r="K9" s="42"/>
      <c r="L9" s="47"/>
      <c r="M9" s="47"/>
      <c r="N9" s="127">
        <f>IF($L$2="X",Prep_INCONTRO!L12,"")</f>
      </c>
      <c r="O9" s="42"/>
      <c r="P9" s="46"/>
      <c r="Q9" s="46"/>
      <c r="S9" s="61"/>
      <c r="T9" s="61"/>
      <c r="U9" s="61"/>
      <c r="V9" s="23"/>
    </row>
    <row r="10" spans="1:22" ht="12.75" customHeight="1">
      <c r="A10" s="42" t="s">
        <v>1</v>
      </c>
      <c r="B10" s="48">
        <f>IF($L$2&lt;&gt;$L$4,Prep_INCONTRO!$E$14,"")</f>
      </c>
      <c r="C10" s="42"/>
      <c r="D10" s="42"/>
      <c r="E10" s="42" t="s">
        <v>2</v>
      </c>
      <c r="F10" s="48">
        <f>IF($L$2&lt;&gt;$L$4,Prep_INCONTRO!$E$16,"")</f>
      </c>
      <c r="G10" s="42"/>
      <c r="H10" s="42"/>
      <c r="I10" s="42"/>
      <c r="J10" s="42"/>
      <c r="K10" s="42"/>
      <c r="L10" s="47"/>
      <c r="M10" s="47"/>
      <c r="N10" s="127"/>
      <c r="O10" s="42"/>
      <c r="P10" s="46"/>
      <c r="Q10" s="46"/>
      <c r="S10" s="61"/>
      <c r="T10" s="61"/>
      <c r="U10" s="61"/>
      <c r="V10" s="23"/>
    </row>
    <row r="11" spans="1:22" ht="12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S11" s="61"/>
      <c r="T11" s="61"/>
      <c r="U11" s="61"/>
      <c r="V11" s="23"/>
    </row>
    <row r="12" spans="1:22" ht="12.75" customHeight="1">
      <c r="A12" s="45" t="s">
        <v>34</v>
      </c>
      <c r="B12" s="45"/>
      <c r="C12" s="43">
        <f>IF($L$2&lt;&gt;$L$4,Prep_INCONTRO!$K$14,"")</f>
      </c>
      <c r="D12" s="130"/>
      <c r="E12" s="44" t="s">
        <v>35</v>
      </c>
      <c r="F12" s="497">
        <f>IF($L$2&lt;&gt;$L$4,Prep_INCONTRO!$K$16,"")</f>
      </c>
      <c r="G12" s="497"/>
      <c r="H12" s="49" t="s">
        <v>133</v>
      </c>
      <c r="I12" s="56"/>
      <c r="J12" s="44"/>
      <c r="K12" s="44" t="s">
        <v>79</v>
      </c>
      <c r="L12" s="497">
        <f>IF($L$2&lt;&gt;$L$4,Prep_INCONTRO!$J$19,"")</f>
      </c>
      <c r="M12" s="497"/>
      <c r="N12" s="497"/>
      <c r="O12" s="497"/>
      <c r="P12" s="496" t="s">
        <v>36</v>
      </c>
      <c r="Q12" s="496"/>
      <c r="S12" s="23"/>
      <c r="T12" s="23"/>
      <c r="U12" s="23"/>
      <c r="V12" s="23"/>
    </row>
    <row r="13" spans="1:22" ht="12.75" customHeight="1">
      <c r="A13" s="42"/>
      <c r="B13" s="42"/>
      <c r="C13" s="42"/>
      <c r="D13" s="42"/>
      <c r="E13" s="13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S13" s="23"/>
      <c r="T13" s="23"/>
      <c r="U13" s="23"/>
      <c r="V13" s="23"/>
    </row>
    <row r="14" spans="1:22" ht="12.75" customHeight="1">
      <c r="A14" s="42" t="s">
        <v>37</v>
      </c>
      <c r="B14" s="42"/>
      <c r="C14" s="42"/>
      <c r="D14" s="494">
        <f>IF($L$2&lt;&gt;$L$4,Prep_INCONTRO!$L$22,"")</f>
      </c>
      <c r="E14" s="494"/>
      <c r="F14" s="494"/>
      <c r="G14" s="494"/>
      <c r="H14" s="494"/>
      <c r="I14" s="494"/>
      <c r="J14" s="494"/>
      <c r="K14" s="56"/>
      <c r="L14" s="45" t="s">
        <v>142</v>
      </c>
      <c r="M14" s="498">
        <f>IF($L$2&lt;&gt;$L$4,Prep_INCONTRO!$L$28,"")</f>
      </c>
      <c r="N14" s="498"/>
      <c r="O14" s="498"/>
      <c r="P14" s="49" t="s">
        <v>39</v>
      </c>
      <c r="Q14" s="42"/>
      <c r="S14" s="23"/>
      <c r="T14" s="23"/>
      <c r="U14" s="23"/>
      <c r="V14" s="23"/>
    </row>
    <row r="15" spans="1:22" ht="1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23"/>
      <c r="T15" s="61"/>
      <c r="U15" s="61"/>
      <c r="V15" s="61"/>
    </row>
    <row r="16" spans="1:22" ht="12.75" customHeight="1">
      <c r="A16" s="45" t="s">
        <v>127</v>
      </c>
      <c r="B16" s="48">
        <f>IF($L$2&lt;&gt;$L$4,Prep_INCONTRO!$K$24,"")</f>
      </c>
      <c r="C16" s="45" t="s">
        <v>128</v>
      </c>
      <c r="D16" s="48">
        <f>IF($L$2&lt;&gt;$L$4,Prep_INCONTRO!$K$25,"")</f>
      </c>
      <c r="E16" s="45" t="s">
        <v>129</v>
      </c>
      <c r="F16" s="48">
        <f>IF($L$2&lt;&gt;$L$4,Prep_INCONTRO!$K$26,"")</f>
      </c>
      <c r="G16" s="42"/>
      <c r="H16" s="42"/>
      <c r="I16" s="45" t="s">
        <v>141</v>
      </c>
      <c r="J16" s="88">
        <f>IF($L$2&lt;&gt;$L$4,Prep_INCONTRO!$J$22,"")</f>
      </c>
      <c r="K16" s="42"/>
      <c r="L16" s="42"/>
      <c r="M16" s="42"/>
      <c r="N16" s="42"/>
      <c r="O16" s="45" t="s">
        <v>140</v>
      </c>
      <c r="P16" s="494">
        <f>IF($L$2&lt;&gt;$L$4,Prep_INCONTRO!$A$20,"")</f>
      </c>
      <c r="Q16" s="494"/>
      <c r="S16" s="23"/>
      <c r="T16" s="61"/>
      <c r="U16" s="61"/>
      <c r="V16" s="61"/>
    </row>
    <row r="17" spans="1:22" ht="12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T17" s="61"/>
      <c r="U17" s="61"/>
      <c r="V17" s="61"/>
    </row>
    <row r="18" spans="1:22" ht="12.75" customHeight="1">
      <c r="A18" s="44" t="s">
        <v>40</v>
      </c>
      <c r="B18" s="497">
        <f>IF($L$2&lt;&gt;$L$4,Prep_INCONTRO!$A$28,"")</f>
      </c>
      <c r="C18" s="497"/>
      <c r="D18" s="497"/>
      <c r="E18" s="497"/>
      <c r="F18" s="497"/>
      <c r="G18" s="497"/>
      <c r="H18" s="488" t="s">
        <v>41</v>
      </c>
      <c r="I18" s="488"/>
      <c r="J18" s="494">
        <f>IF($L$2&lt;&gt;$L$4,Prep_INCONTRO!$A$35,"")</f>
      </c>
      <c r="K18" s="494"/>
      <c r="L18" s="494"/>
      <c r="M18" s="494"/>
      <c r="N18" s="494"/>
      <c r="O18" s="494"/>
      <c r="P18" s="494"/>
      <c r="Q18" s="50" t="s">
        <v>42</v>
      </c>
      <c r="T18" s="61"/>
      <c r="U18" s="61"/>
      <c r="V18" s="61"/>
    </row>
    <row r="19" spans="1:22" ht="12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95" t="s">
        <v>43</v>
      </c>
      <c r="M19" s="495"/>
      <c r="N19" s="495"/>
      <c r="O19" s="495"/>
      <c r="P19" s="495"/>
      <c r="Q19" s="42"/>
      <c r="T19" s="61"/>
      <c r="U19" s="61"/>
      <c r="V19" s="61"/>
    </row>
    <row r="20" spans="1:17" ht="12.75" customHeight="1">
      <c r="A20" s="494">
        <f>IF($L$2&lt;&gt;$L$4,Prep_INCONTRO!$A$39,"")</f>
      </c>
      <c r="B20" s="494"/>
      <c r="C20" s="494"/>
      <c r="D20" s="494"/>
      <c r="E20" s="494"/>
      <c r="F20" s="494"/>
      <c r="G20" s="494"/>
      <c r="H20" s="51"/>
      <c r="I20" s="488" t="s">
        <v>69</v>
      </c>
      <c r="J20" s="488"/>
      <c r="K20" s="494">
        <f>IF($L$2&lt;&gt;$L$4,Prep_INCONTRO!$A$24,"")</f>
      </c>
      <c r="L20" s="494"/>
      <c r="M20" s="494"/>
      <c r="N20" s="494"/>
      <c r="O20" s="494"/>
      <c r="P20" s="494"/>
      <c r="Q20" s="494"/>
    </row>
    <row r="21" spans="1:17" ht="12.75" customHeight="1">
      <c r="A21" s="42"/>
      <c r="B21" s="42"/>
      <c r="C21" s="488" t="s">
        <v>44</v>
      </c>
      <c r="D21" s="488"/>
      <c r="E21" s="488"/>
      <c r="F21" s="4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23" ht="12.75" customHeight="1">
      <c r="A22" s="494">
        <f>IF($L$2&lt;&gt;$L$4,Prep_INCONTRO!$A$26,"")</f>
      </c>
      <c r="B22" s="494"/>
      <c r="C22" s="494"/>
      <c r="D22" s="494"/>
      <c r="E22" s="494"/>
      <c r="F22" s="494"/>
      <c r="G22" s="494"/>
      <c r="H22" s="50"/>
      <c r="I22" s="42"/>
      <c r="J22" s="45" t="s">
        <v>138</v>
      </c>
      <c r="K22" s="493">
        <f>IF($L$2&lt;&gt;$L$4,Prep_INCONTRO!$D$18,"")</f>
      </c>
      <c r="L22" s="493"/>
      <c r="M22" s="42"/>
      <c r="N22" s="42"/>
      <c r="O22" s="45" t="s">
        <v>139</v>
      </c>
      <c r="P22" s="39">
        <f>IF($L$2&lt;&gt;$L$4,Prep_INCONTRO!$D$20,"")</f>
      </c>
      <c r="Q22" s="58"/>
      <c r="U22" s="61"/>
      <c r="V22" s="61"/>
      <c r="W22" s="61"/>
    </row>
    <row r="23" spans="1:23" ht="12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U23" s="61"/>
      <c r="V23" s="61"/>
      <c r="W23" s="61"/>
    </row>
    <row r="24" spans="1:27" ht="12.75" customHeight="1">
      <c r="A24" s="42" t="s">
        <v>45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5:27" ht="6" customHeight="1">
      <c r="O25" s="485">
        <f>IF($K$22=0,"",LOOKUP('Referto arbitrale squadre retro'!AI$42,'Referto arbitrale squadre retro'!AH47:AH54,'Referto arbitrale squadre retro'!AI47:AI54))</f>
        <v>0</v>
      </c>
      <c r="Q25" s="485">
        <f>IF($K$22=0,"",LOOKUP('Referto arbitrale squadre retro'!AI$45,'Referto arbitrale squadre retro'!AH47:AH54,'Referto arbitrale squadre retro'!AI47:AI54))</f>
        <v>0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2.75" customHeight="1">
      <c r="A26" s="484">
        <f>IF($K$22=0,"",IF('Referto arbitrale squadre retro'!$AH$41&lt;&gt;'Referto arbitrale squadre retro'!$AI$41,'Referto arbitrale squadre retro'!$AH$42,J18))</f>
      </c>
      <c r="B26" s="484"/>
      <c r="C26" s="484"/>
      <c r="D26" s="484"/>
      <c r="E26" s="484"/>
      <c r="F26" s="35"/>
      <c r="G26" s="484">
        <f>IF($K$22=0,"",IF('Referto arbitrale squadre retro'!$AH$41&lt;&gt;'Referto arbitrale squadre retro'!$AI$41,'Referto arbitrale squadre retro'!$AH$45,A20))</f>
      </c>
      <c r="H26" s="484"/>
      <c r="I26" s="484"/>
      <c r="J26" s="484"/>
      <c r="K26" s="484"/>
      <c r="L26" s="33"/>
      <c r="M26" s="28">
        <f>IF('Referto arbitrale squadre retro'!AC43&lt;&gt;0,"X","")</f>
      </c>
      <c r="O26" s="486"/>
      <c r="P26" s="29" t="s">
        <v>40</v>
      </c>
      <c r="Q26" s="486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ht="12.75" customHeight="1">
      <c r="A27" s="499" t="str">
        <f>IF(M26&lt;&gt;"X","(squadra vincente)","")</f>
        <v>(squadra vincente)</v>
      </c>
      <c r="B27" s="499"/>
      <c r="C27" s="499"/>
      <c r="D27" s="499"/>
      <c r="E27" s="499"/>
      <c r="F27" s="27"/>
      <c r="G27" s="499" t="str">
        <f>IF(M26&lt;&gt;"X","(squadra perdente)","")</f>
        <v>(squadra perdente)</v>
      </c>
      <c r="H27" s="499"/>
      <c r="I27" s="499"/>
      <c r="J27" s="499"/>
      <c r="K27" s="499"/>
      <c r="L27" s="483" t="s">
        <v>46</v>
      </c>
      <c r="M27" s="483"/>
      <c r="N27" s="483"/>
      <c r="O27" s="27"/>
      <c r="P27" s="26" t="s">
        <v>47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8:27" ht="12.75" customHeight="1"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" ht="12.75" customHeight="1">
      <c r="A29" s="21" t="s">
        <v>48</v>
      </c>
      <c r="B29" s="21"/>
    </row>
    <row r="30" spans="1:17" ht="12.75" customHeight="1">
      <c r="A30" s="652">
        <f>'Referto INCONTRO'!A30:Q30</f>
        <v>0</v>
      </c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</row>
    <row r="31" spans="1:17" ht="12.75" customHeight="1">
      <c r="A31" s="650">
        <f>'Referto INCONTRO'!A31:Q31</f>
        <v>0</v>
      </c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</row>
    <row r="32" ht="6.75" customHeight="1"/>
    <row r="33" ht="12.75" customHeight="1">
      <c r="A33" s="20" t="s">
        <v>49</v>
      </c>
    </row>
    <row r="34" spans="1:17" ht="12.75" customHeight="1">
      <c r="A34" s="20" t="s">
        <v>50</v>
      </c>
      <c r="D34" s="502">
        <f>IF($L$2&lt;&gt;$L$4,Prep_INCONTRO!$D$46,"")</f>
      </c>
      <c r="E34" s="502"/>
      <c r="F34" s="33"/>
      <c r="G34" s="24" t="s">
        <v>51</v>
      </c>
      <c r="H34" s="35"/>
      <c r="J34" s="502">
        <f>IF($L$2&lt;&gt;$L$4,Prep_INCONTRO!$D$47,"")</f>
      </c>
      <c r="K34" s="502"/>
      <c r="L34" s="502"/>
      <c r="M34" s="502"/>
      <c r="N34" s="502"/>
      <c r="O34" s="502"/>
      <c r="Q34" s="24" t="s">
        <v>52</v>
      </c>
    </row>
    <row r="35" spans="5:17" ht="12.75" customHeight="1">
      <c r="E35" s="35"/>
      <c r="F35" s="35"/>
      <c r="G35" s="35"/>
      <c r="H35" s="35"/>
      <c r="J35" s="24"/>
      <c r="K35" s="24"/>
      <c r="L35" s="35"/>
      <c r="M35" s="35"/>
      <c r="N35" s="35"/>
      <c r="O35" s="35"/>
      <c r="Q35" s="24"/>
    </row>
    <row r="36" spans="1:12" ht="12.75" customHeight="1">
      <c r="A36" s="20" t="s">
        <v>53</v>
      </c>
      <c r="B36" s="52">
        <f>IF($L$2&lt;&gt;$L$4,Prep_INCONTRO!$E$49,"")</f>
      </c>
      <c r="E36" s="20" t="s">
        <v>3</v>
      </c>
      <c r="F36" s="52">
        <f>IF($L$2&lt;&gt;$L$4,Prep_INCONTRO!$E$50,"")</f>
      </c>
      <c r="K36" s="24" t="s">
        <v>132</v>
      </c>
      <c r="L36" s="52">
        <f>IF($L$2&lt;&gt;$L$4,Prep_INCONTRO!$E$51,"")</f>
      </c>
    </row>
    <row r="37" spans="1:12" ht="12.75" customHeight="1">
      <c r="A37" s="20" t="s">
        <v>54</v>
      </c>
      <c r="F37" s="42"/>
      <c r="G37" s="490">
        <f>IF($L$2&lt;&gt;$L$4,Prep_INCONTRO!$G$22,"")</f>
      </c>
      <c r="H37" s="490"/>
      <c r="I37" s="59"/>
      <c r="J37" s="40">
        <f>IF($L$2&lt;&gt;$L$4,Prep_INCONTRO!$G$24,"")</f>
      </c>
      <c r="K37" s="60"/>
      <c r="L37" s="60"/>
    </row>
    <row r="38" spans="1:17" ht="12.75" customHeight="1">
      <c r="A38" s="20" t="s">
        <v>55</v>
      </c>
      <c r="F38" s="42"/>
      <c r="G38" s="42"/>
      <c r="H38" s="42"/>
      <c r="I38" s="47"/>
      <c r="J38" s="51"/>
      <c r="K38" s="651">
        <f>'Referto INCONTRO'!K38:Q38</f>
        <v>0</v>
      </c>
      <c r="L38" s="651"/>
      <c r="M38" s="651"/>
      <c r="N38" s="651"/>
      <c r="O38" s="651"/>
      <c r="P38" s="651"/>
      <c r="Q38" s="651"/>
    </row>
    <row r="39" spans="1:17" ht="12.75" customHeight="1">
      <c r="A39" s="20" t="s">
        <v>56</v>
      </c>
      <c r="J39" s="33"/>
      <c r="K39" s="651">
        <f>'Referto INCONTRO'!K39:Q39</f>
        <v>0</v>
      </c>
      <c r="L39" s="651"/>
      <c r="M39" s="651"/>
      <c r="N39" s="651"/>
      <c r="O39" s="651"/>
      <c r="P39" s="651"/>
      <c r="Q39" s="651"/>
    </row>
    <row r="40" spans="1:17" ht="12.75" customHeight="1">
      <c r="A40" s="651">
        <f>'Referto INCONTRO'!A40:Q40</f>
        <v>0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</row>
    <row r="41" spans="1:24" s="42" customFormat="1" ht="12.75" customHeight="1">
      <c r="A41" s="42" t="s">
        <v>57</v>
      </c>
      <c r="G41" s="491">
        <f>IF($L$2&lt;&gt;$L$4,Prep_INCONTRO!$G$34,"")</f>
      </c>
      <c r="H41" s="491"/>
      <c r="I41" s="491"/>
      <c r="J41" s="491"/>
      <c r="K41" s="491"/>
      <c r="L41" s="491"/>
      <c r="M41" s="491"/>
      <c r="N41" s="56"/>
      <c r="O41" s="42" t="s">
        <v>38</v>
      </c>
      <c r="P41" s="501">
        <f>IF($L$2&lt;&gt;$L$4,Prep_INCONTRO!$L$34,"")</f>
      </c>
      <c r="Q41" s="501"/>
      <c r="T41" s="61"/>
      <c r="U41" s="61"/>
      <c r="V41" s="61"/>
      <c r="W41" s="61"/>
      <c r="X41" s="61"/>
    </row>
    <row r="42" spans="20:24" s="42" customFormat="1" ht="6.75" customHeight="1">
      <c r="T42" s="61"/>
      <c r="U42" s="61"/>
      <c r="V42" s="61"/>
      <c r="W42" s="61"/>
      <c r="X42" s="61"/>
    </row>
    <row r="43" spans="1:24" s="42" customFormat="1" ht="12.75" customHeight="1">
      <c r="A43" s="42" t="s">
        <v>58</v>
      </c>
      <c r="L43" s="52">
        <f>IF($L$2&lt;&gt;$L$4,Prep_INCONTRO!$K$47,"")</f>
      </c>
      <c r="M43" s="53" t="s">
        <v>131</v>
      </c>
      <c r="N43" s="53"/>
      <c r="T43" s="61"/>
      <c r="U43" s="61"/>
      <c r="V43" s="61"/>
      <c r="W43" s="61"/>
      <c r="X43" s="61"/>
    </row>
    <row r="44" spans="1:24" s="42" customFormat="1" ht="12.75" customHeight="1">
      <c r="A44" s="49" t="s">
        <v>59</v>
      </c>
      <c r="B44" s="52">
        <f>IF($L$2&lt;&gt;$L$4,Prep_INCONTRO!$K$49,"")</f>
      </c>
      <c r="C44" s="487" t="s">
        <v>60</v>
      </c>
      <c r="D44" s="488"/>
      <c r="E44" s="489"/>
      <c r="F44" s="52">
        <f>IF($L$2&lt;&gt;$L$4,Prep_INCONTRO!$K$50,"")</f>
      </c>
      <c r="G44" s="487" t="s">
        <v>61</v>
      </c>
      <c r="H44" s="489"/>
      <c r="I44" s="52">
        <f>IF($L$2&lt;&gt;$L$4,Prep_INCONTRO!$K$51,"")</f>
      </c>
      <c r="J44" s="42" t="s">
        <v>130</v>
      </c>
      <c r="T44" s="61"/>
      <c r="U44" s="61"/>
      <c r="V44" s="61"/>
      <c r="W44" s="61"/>
      <c r="X44" s="61"/>
    </row>
    <row r="45" spans="1:24" s="42" customFormat="1" ht="12.75" customHeight="1">
      <c r="A45" s="42" t="s">
        <v>62</v>
      </c>
      <c r="D45" s="482">
        <f>IF($L$2&lt;&gt;$L$4,Prep_INCONTRO!$D$22,"")</f>
      </c>
      <c r="E45" s="482"/>
      <c r="F45" s="482"/>
      <c r="G45" s="482"/>
      <c r="H45" s="482"/>
      <c r="I45" s="482"/>
      <c r="J45" s="482"/>
      <c r="K45" s="482"/>
      <c r="L45" s="51"/>
      <c r="M45" s="42" t="s">
        <v>387</v>
      </c>
      <c r="P45" s="508">
        <f>IF($L$2&lt;&gt;$L$4,Prep_INCONTRO!$D$24,"")</f>
      </c>
      <c r="Q45" s="508"/>
      <c r="T45" s="61"/>
      <c r="U45" s="61"/>
      <c r="V45" s="61"/>
      <c r="W45" s="61"/>
      <c r="X45" s="61"/>
    </row>
    <row r="46" spans="1:24" s="42" customFormat="1" ht="12.75" customHeight="1">
      <c r="A46" s="54" t="s">
        <v>389</v>
      </c>
      <c r="B46" s="55"/>
      <c r="T46" s="61"/>
      <c r="U46" s="61"/>
      <c r="V46" s="61"/>
      <c r="W46" s="61"/>
      <c r="X46" s="61"/>
    </row>
    <row r="47" spans="3:24" ht="12.75" customHeight="1">
      <c r="C47" s="62" t="s">
        <v>137</v>
      </c>
      <c r="I47" s="25"/>
      <c r="J47" s="63"/>
      <c r="K47" s="63"/>
      <c r="L47" s="33"/>
      <c r="M47" s="33"/>
      <c r="N47" s="33"/>
      <c r="O47" s="33"/>
      <c r="P47" s="33"/>
      <c r="Q47" s="33"/>
      <c r="T47" s="61"/>
      <c r="U47" s="61"/>
      <c r="V47" s="61"/>
      <c r="W47" s="61"/>
      <c r="X47" s="61"/>
    </row>
    <row r="48" spans="1:24" ht="12.75" customHeight="1">
      <c r="A48" s="20" t="s">
        <v>134</v>
      </c>
      <c r="C48" s="62"/>
      <c r="D48" s="63"/>
      <c r="E48" s="654">
        <f>'Referto INCONTRO'!E48:Q48</f>
        <v>0</v>
      </c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4"/>
      <c r="T48" s="61"/>
      <c r="U48" s="61"/>
      <c r="V48" s="61"/>
      <c r="W48" s="61"/>
      <c r="X48" s="61"/>
    </row>
    <row r="49" spans="1:17" ht="12.75" customHeight="1">
      <c r="A49" s="651">
        <f>'Referto INCONTRO'!A49:Q49</f>
        <v>0</v>
      </c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</row>
    <row r="50" spans="1:17" ht="12.75" customHeight="1">
      <c r="A50" s="651">
        <f>'Referto INCONTRO'!A50:Q50</f>
        <v>0</v>
      </c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</row>
    <row r="51" ht="12.75" customHeight="1">
      <c r="A51" s="20" t="s">
        <v>63</v>
      </c>
    </row>
    <row r="52" spans="1:17" ht="12.75" customHeight="1">
      <c r="A52" s="651">
        <f>'Referto INCONTRO'!A52:Q52</f>
        <v>0</v>
      </c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</row>
    <row r="53" spans="1:17" ht="12.75" customHeight="1">
      <c r="A53" s="651">
        <f>'Referto INCONTRO'!A53:Q53</f>
        <v>0</v>
      </c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</row>
    <row r="54" spans="1:17" ht="12.75" customHeight="1">
      <c r="A54" s="20" t="s">
        <v>72</v>
      </c>
      <c r="H54" s="655">
        <f>'Referto INCONTRO'!H54:Q54</f>
        <v>0</v>
      </c>
      <c r="I54" s="655"/>
      <c r="J54" s="655"/>
      <c r="K54" s="655"/>
      <c r="L54" s="655"/>
      <c r="M54" s="655"/>
      <c r="N54" s="655"/>
      <c r="O54" s="655"/>
      <c r="P54" s="655"/>
      <c r="Q54" s="655"/>
    </row>
    <row r="55" spans="1:17" ht="12.75" customHeight="1">
      <c r="A55" s="651">
        <f>'Referto INCONTRO'!A55:Q55</f>
        <v>0</v>
      </c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</row>
    <row r="56" s="30" customFormat="1" ht="12.75" customHeight="1"/>
    <row r="57" spans="1:17" ht="12.75" customHeight="1">
      <c r="A57" s="33" t="s">
        <v>77</v>
      </c>
      <c r="B57" s="33"/>
      <c r="C57" s="33"/>
      <c r="D57" s="33"/>
      <c r="E57" s="33"/>
      <c r="F57" s="64"/>
      <c r="G57" s="23"/>
      <c r="H57" s="23"/>
      <c r="I57" s="23"/>
      <c r="J57" s="31"/>
      <c r="K57" s="31"/>
      <c r="L57" s="31"/>
      <c r="M57" s="31"/>
      <c r="N57" s="31"/>
      <c r="O57" s="31"/>
      <c r="P57" s="31"/>
      <c r="Q57" s="31"/>
    </row>
    <row r="59" spans="1:2" ht="12.75" customHeight="1">
      <c r="A59" s="36" t="s">
        <v>379</v>
      </c>
      <c r="B59" s="36"/>
    </row>
    <row r="60" spans="1:2" ht="12.75" customHeight="1">
      <c r="A60" s="36" t="s">
        <v>136</v>
      </c>
      <c r="B60" s="36"/>
    </row>
    <row r="61" ht="12.75" customHeight="1">
      <c r="A61" s="20" t="s">
        <v>135</v>
      </c>
    </row>
    <row r="63" ht="12.75" customHeight="1">
      <c r="A63" s="20" t="s">
        <v>356</v>
      </c>
    </row>
    <row r="64" ht="12.75" customHeight="1">
      <c r="A64" s="20" t="s">
        <v>64</v>
      </c>
    </row>
    <row r="65" ht="12.75" customHeight="1">
      <c r="A65" s="20" t="s">
        <v>73</v>
      </c>
    </row>
    <row r="66" ht="12.75" customHeight="1">
      <c r="A66" s="20" t="s">
        <v>391</v>
      </c>
    </row>
    <row r="67" spans="1:2" ht="12.75" customHeight="1">
      <c r="A67" s="38" t="s">
        <v>308</v>
      </c>
      <c r="B67" s="38"/>
    </row>
    <row r="68" spans="15:17" ht="12.75" customHeight="1">
      <c r="O68" s="513" t="s">
        <v>0</v>
      </c>
      <c r="P68" s="513"/>
      <c r="Q68" s="513"/>
    </row>
    <row r="69" spans="15:17" ht="12.75" customHeight="1">
      <c r="O69" s="511"/>
      <c r="P69" s="511"/>
      <c r="Q69" s="511"/>
    </row>
    <row r="70" spans="15:17" ht="12.75" customHeight="1">
      <c r="O70" s="512"/>
      <c r="P70" s="512"/>
      <c r="Q70" s="512"/>
    </row>
    <row r="71" spans="1:16" ht="12.75" customHeight="1">
      <c r="A71" s="23"/>
      <c r="B71" s="23"/>
      <c r="P71" s="26" t="s">
        <v>65</v>
      </c>
    </row>
    <row r="72" spans="1:16" ht="12.75" customHeight="1">
      <c r="A72" s="23"/>
      <c r="B72" s="23"/>
      <c r="P72" s="26"/>
    </row>
    <row r="73" spans="1:11" s="225" customFormat="1" ht="12.75">
      <c r="A73" s="224" t="s">
        <v>354</v>
      </c>
      <c r="B73" s="224"/>
      <c r="C73" s="224"/>
      <c r="D73" s="224"/>
      <c r="E73" s="224"/>
      <c r="F73" s="224"/>
      <c r="G73" s="224"/>
      <c r="H73" s="224"/>
      <c r="I73" s="224"/>
      <c r="K73" s="226"/>
    </row>
    <row r="75" spans="9:15" ht="12.75" customHeight="1">
      <c r="I75" s="61"/>
      <c r="J75" s="61"/>
      <c r="K75" s="61"/>
      <c r="L75" s="61"/>
      <c r="M75" s="61"/>
      <c r="N75" s="61"/>
      <c r="O75" s="61"/>
    </row>
    <row r="76" spans="9:15" ht="12.75" customHeight="1">
      <c r="I76" s="61"/>
      <c r="J76" s="61"/>
      <c r="K76" s="61"/>
      <c r="L76" s="61"/>
      <c r="M76" s="61"/>
      <c r="N76" s="61"/>
      <c r="O76" s="61"/>
    </row>
    <row r="77" spans="9:15" ht="12.75" customHeight="1">
      <c r="I77" s="61"/>
      <c r="J77" s="61"/>
      <c r="K77" s="61"/>
      <c r="L77" s="61"/>
      <c r="M77" s="61"/>
      <c r="N77" s="61"/>
      <c r="O77" s="61"/>
    </row>
    <row r="78" spans="9:15" ht="12.75" customHeight="1">
      <c r="I78" s="61"/>
      <c r="J78" s="61"/>
      <c r="K78" s="61"/>
      <c r="L78" s="61"/>
      <c r="M78" s="61"/>
      <c r="N78" s="61"/>
      <c r="O78" s="61"/>
    </row>
    <row r="79" spans="9:15" ht="12.75" customHeight="1">
      <c r="I79" s="61"/>
      <c r="J79" s="61"/>
      <c r="K79" s="61"/>
      <c r="L79" s="61"/>
      <c r="M79" s="61"/>
      <c r="N79" s="61"/>
      <c r="O79" s="61"/>
    </row>
    <row r="80" spans="9:15" ht="12.75" customHeight="1">
      <c r="I80" s="61"/>
      <c r="J80" s="61"/>
      <c r="K80" s="61"/>
      <c r="L80" s="61"/>
      <c r="M80" s="61"/>
      <c r="N80" s="61"/>
      <c r="O80" s="61"/>
    </row>
    <row r="81" spans="9:15" ht="12.75" customHeight="1">
      <c r="I81" s="61"/>
      <c r="J81" s="61"/>
      <c r="K81" s="61"/>
      <c r="L81" s="61"/>
      <c r="M81" s="61"/>
      <c r="N81" s="61"/>
      <c r="O81" s="61"/>
    </row>
    <row r="82" spans="9:15" ht="12.75" customHeight="1">
      <c r="I82" s="61"/>
      <c r="J82" s="61"/>
      <c r="K82" s="61"/>
      <c r="L82" s="61"/>
      <c r="M82" s="61"/>
      <c r="N82" s="61"/>
      <c r="O82" s="61"/>
    </row>
    <row r="83" spans="9:15" ht="12.75" customHeight="1">
      <c r="I83" s="61"/>
      <c r="J83" s="61"/>
      <c r="K83" s="61"/>
      <c r="L83" s="61"/>
      <c r="M83" s="61"/>
      <c r="N83" s="61"/>
      <c r="O83" s="61"/>
    </row>
  </sheetData>
  <sheetProtection sheet="1" formatCells="0" selectLockedCells="1"/>
  <mergeCells count="51">
    <mergeCell ref="O25:O26"/>
    <mergeCell ref="K39:Q39"/>
    <mergeCell ref="A5:E7"/>
    <mergeCell ref="F12:G12"/>
    <mergeCell ref="P45:Q45"/>
    <mergeCell ref="S3:U3"/>
    <mergeCell ref="L27:N27"/>
    <mergeCell ref="G2:K4"/>
    <mergeCell ref="P12:Q12"/>
    <mergeCell ref="I20:J20"/>
    <mergeCell ref="K38:Q38"/>
    <mergeCell ref="J34:O34"/>
    <mergeCell ref="O69:Q70"/>
    <mergeCell ref="A53:Q53"/>
    <mergeCell ref="A50:Q50"/>
    <mergeCell ref="G37:H37"/>
    <mergeCell ref="O68:Q68"/>
    <mergeCell ref="G41:M41"/>
    <mergeCell ref="A55:Q55"/>
    <mergeCell ref="H54:Q54"/>
    <mergeCell ref="P41:Q41"/>
    <mergeCell ref="K22:L22"/>
    <mergeCell ref="A49:Q49"/>
    <mergeCell ref="A52:Q52"/>
    <mergeCell ref="E48:Q48"/>
    <mergeCell ref="A26:E26"/>
    <mergeCell ref="D34:E34"/>
    <mergeCell ref="A40:Q40"/>
    <mergeCell ref="G44:H44"/>
    <mergeCell ref="D45:K45"/>
    <mergeCell ref="C44:E44"/>
    <mergeCell ref="A20:G20"/>
    <mergeCell ref="M14:O14"/>
    <mergeCell ref="D14:J14"/>
    <mergeCell ref="P16:Q16"/>
    <mergeCell ref="A8:E8"/>
    <mergeCell ref="A31:Q31"/>
    <mergeCell ref="B18:G18"/>
    <mergeCell ref="J18:P18"/>
    <mergeCell ref="C21:E21"/>
    <mergeCell ref="Q25:Q26"/>
    <mergeCell ref="A22:G22"/>
    <mergeCell ref="G27:K27"/>
    <mergeCell ref="A30:Q30"/>
    <mergeCell ref="A27:E27"/>
    <mergeCell ref="G26:K26"/>
    <mergeCell ref="I8:J8"/>
    <mergeCell ref="L12:O12"/>
    <mergeCell ref="K20:Q20"/>
    <mergeCell ref="L19:P19"/>
    <mergeCell ref="H18:I18"/>
  </mergeCells>
  <conditionalFormatting sqref="A16:F16 J37 B10 F10 F44 B36 F36 L36 L43 B44 I44 F12 C12 L12 G41:M41 D45 P45:Q45 P41:Q41 B18 J18:P18 K20:Q20 A20:H20 J16 M14:O14 P16:Q16 A8:E8 I8:J8 D14 A22:G22 K22:L22 P22 D34:E34 J34:O34 G37:H37 A26:G26 L26 N6:N10 L4 L2 A40:Q40 A30:Q31 A55:Q55 A49:Q50 E48:Q48 A52:Q53 H54:Q54 K38:Q39">
    <cfRule type="cellIs" priority="1" dxfId="0" operator="equal" stopIfTrue="1">
      <formula>0</formula>
    </cfRule>
  </conditionalFormatting>
  <printOptions horizontalCentered="1" verticalCentered="1"/>
  <pageMargins left="0.31496062992125984" right="0.15748031496062992" top="0.15748031496062992" bottom="0.4724409448818898" header="0.07874015748031496" footer="0.4724409448818898"/>
  <pageSetup fitToHeight="1" fitToWidth="1" horizontalDpi="300" verticalDpi="300" orientation="portrait" paperSize="9" scale="8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9">
    <tabColor indexed="45"/>
  </sheetPr>
  <dimension ref="A1:HS132"/>
  <sheetViews>
    <sheetView showZeros="0" zoomScale="90" zoomScaleNormal="90" zoomScalePageLayoutView="0" workbookViewId="0" topLeftCell="A1">
      <selection activeCell="C23" sqref="C23:H23"/>
    </sheetView>
  </sheetViews>
  <sheetFormatPr defaultColWidth="11.421875" defaultRowHeight="12.75"/>
  <cols>
    <col min="1" max="1" width="5.7109375" style="143" customWidth="1"/>
    <col min="2" max="2" width="3.7109375" style="143" customWidth="1"/>
    <col min="3" max="3" width="10.421875" style="143" customWidth="1"/>
    <col min="4" max="4" width="2.140625" style="143" customWidth="1"/>
    <col min="5" max="5" width="10.140625" style="143" customWidth="1"/>
    <col min="6" max="6" width="2.140625" style="143" customWidth="1"/>
    <col min="7" max="7" width="6.28125" style="143" customWidth="1"/>
    <col min="8" max="8" width="2.140625" style="143" customWidth="1"/>
    <col min="9" max="9" width="11.421875" style="143" customWidth="1"/>
    <col min="10" max="10" width="2.140625" style="143" customWidth="1"/>
    <col min="11" max="11" width="11.421875" style="143" customWidth="1"/>
    <col min="12" max="12" width="2.140625" style="143" customWidth="1"/>
    <col min="13" max="13" width="11.421875" style="143" customWidth="1"/>
    <col min="14" max="14" width="11.7109375" style="143" customWidth="1"/>
    <col min="15" max="15" width="3.7109375" style="143" customWidth="1"/>
    <col min="16" max="16" width="2.421875" style="143" customWidth="1"/>
    <col min="17" max="17" width="3.7109375" style="143" customWidth="1"/>
    <col min="18" max="18" width="3.28125" style="143" customWidth="1"/>
    <col min="19" max="19" width="3.7109375" style="143" customWidth="1"/>
    <col min="20" max="16384" width="11.421875" style="143" customWidth="1"/>
  </cols>
  <sheetData>
    <row r="1" spans="1:19" s="139" customFormat="1" ht="18">
      <c r="A1" s="134"/>
      <c r="B1" s="134"/>
      <c r="C1" s="135"/>
      <c r="D1" s="135"/>
      <c r="E1" s="136"/>
      <c r="F1" s="136"/>
      <c r="G1" s="136"/>
      <c r="H1" s="136"/>
      <c r="I1" s="136"/>
      <c r="J1" s="135"/>
      <c r="K1" s="137"/>
      <c r="L1" s="137"/>
      <c r="M1" s="135"/>
      <c r="N1" s="135"/>
      <c r="O1" s="135"/>
      <c r="P1" s="135"/>
      <c r="Q1" s="138"/>
      <c r="R1" s="135"/>
      <c r="S1" s="135"/>
    </row>
    <row r="2" spans="1:19" ht="12.75">
      <c r="A2" s="140"/>
      <c r="B2" s="140"/>
      <c r="C2" s="140"/>
      <c r="D2" s="140"/>
      <c r="E2" s="141"/>
      <c r="F2" s="141"/>
      <c r="G2" s="141"/>
      <c r="H2" s="141"/>
      <c r="I2" s="141"/>
      <c r="J2" s="140"/>
      <c r="K2" s="140"/>
      <c r="L2" s="140"/>
      <c r="M2" s="140"/>
      <c r="N2" s="140"/>
      <c r="O2" s="140"/>
      <c r="P2" s="140"/>
      <c r="Q2" s="142"/>
      <c r="R2" s="140"/>
      <c r="S2" s="140"/>
    </row>
    <row r="3" spans="1:19" ht="12.75">
      <c r="A3" s="144" t="s">
        <v>197</v>
      </c>
      <c r="B3" s="144"/>
      <c r="C3" s="145"/>
      <c r="D3" s="140"/>
      <c r="E3" s="140"/>
      <c r="F3" s="140"/>
      <c r="G3" s="140"/>
      <c r="H3" s="140"/>
      <c r="I3" s="140"/>
      <c r="J3" s="140"/>
      <c r="K3" s="140"/>
      <c r="L3" s="140"/>
      <c r="M3" s="165"/>
      <c r="N3" s="140"/>
      <c r="O3" s="140"/>
      <c r="P3" s="140"/>
      <c r="Q3" s="140"/>
      <c r="R3" s="140"/>
      <c r="S3" s="140"/>
    </row>
    <row r="4" spans="1:19" ht="12.75">
      <c r="A4" s="146" t="s">
        <v>349</v>
      </c>
      <c r="B4" s="146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43"/>
      <c r="N4" s="140"/>
      <c r="O4" s="140"/>
      <c r="P4" s="140"/>
      <c r="Q4" s="140"/>
      <c r="R4" s="140"/>
      <c r="S4" s="140"/>
    </row>
    <row r="5" spans="1:19" ht="15">
      <c r="A5" s="140"/>
      <c r="B5" s="140"/>
      <c r="C5" s="140"/>
      <c r="D5" s="140"/>
      <c r="E5" s="140"/>
      <c r="F5" s="147" t="s">
        <v>198</v>
      </c>
      <c r="G5" s="146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224" s="150" customFormat="1" ht="13.5">
      <c r="A6" s="148"/>
      <c r="B6" s="148"/>
      <c r="C6" s="148" t="s">
        <v>199</v>
      </c>
      <c r="D6" s="148"/>
      <c r="E6" s="148"/>
      <c r="F6" s="149"/>
      <c r="G6" s="149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</row>
    <row r="7" spans="1:224" ht="12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656" t="s">
        <v>350</v>
      </c>
      <c r="M7" s="656"/>
      <c r="N7" s="656"/>
      <c r="O7" s="656"/>
      <c r="P7" s="140"/>
      <c r="Q7" s="140"/>
      <c r="R7" s="140"/>
      <c r="S7" s="140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</row>
    <row r="8" spans="1:224" ht="9.75" customHeight="1">
      <c r="A8" s="140"/>
      <c r="B8" s="140"/>
      <c r="C8" s="140"/>
      <c r="D8" s="140"/>
      <c r="E8" s="140"/>
      <c r="F8" s="140"/>
      <c r="G8" s="140"/>
      <c r="H8" s="140"/>
      <c r="I8" s="153"/>
      <c r="J8" s="140"/>
      <c r="K8" s="140"/>
      <c r="L8" s="669"/>
      <c r="M8" s="669"/>
      <c r="N8" s="669"/>
      <c r="O8" s="669"/>
      <c r="P8" s="154"/>
      <c r="Q8" s="140"/>
      <c r="R8" s="140"/>
      <c r="S8" s="140"/>
      <c r="U8"/>
      <c r="V8"/>
      <c r="W8"/>
      <c r="X8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</row>
    <row r="9" spans="1:224" ht="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671"/>
      <c r="M9" s="671"/>
      <c r="N9" s="671"/>
      <c r="O9" s="671"/>
      <c r="P9" s="154"/>
      <c r="Q9" s="140"/>
      <c r="R9" s="140"/>
      <c r="S9" s="140"/>
      <c r="U9"/>
      <c r="V9"/>
      <c r="W9"/>
      <c r="X9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</row>
    <row r="10" spans="1:224" ht="13.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670"/>
      <c r="M10" s="670"/>
      <c r="N10" s="670"/>
      <c r="O10" s="670"/>
      <c r="P10" s="154"/>
      <c r="Q10" s="154"/>
      <c r="R10" s="140"/>
      <c r="S10" s="140"/>
      <c r="U10"/>
      <c r="V10"/>
      <c r="W10"/>
      <c r="X1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</row>
    <row r="11" spans="1:224" ht="13.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54"/>
      <c r="O11" s="154"/>
      <c r="P11" s="154"/>
      <c r="Q11" s="154"/>
      <c r="R11" s="140"/>
      <c r="S11" s="140"/>
      <c r="U11"/>
      <c r="V11"/>
      <c r="W11"/>
      <c r="X1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</row>
    <row r="12" spans="1:19" ht="15" customHeight="1">
      <c r="A12" s="140" t="s">
        <v>200</v>
      </c>
      <c r="B12" s="140"/>
      <c r="C12" s="140"/>
      <c r="D12" s="668">
        <f>IF($L$9="","",Prep_INCONTRO!L22)</f>
      </c>
      <c r="E12" s="668"/>
      <c r="F12" s="668"/>
      <c r="G12" s="668"/>
      <c r="H12" s="668"/>
      <c r="I12" s="152" t="s">
        <v>201</v>
      </c>
      <c r="J12" s="668">
        <f>IF($L$9="","",Prep_INCONTRO!L24)</f>
      </c>
      <c r="K12" s="668"/>
      <c r="L12" s="668"/>
      <c r="M12" s="140"/>
      <c r="N12" s="152" t="s">
        <v>202</v>
      </c>
      <c r="O12" s="672">
        <f>IF($L$9="","",Prep_INCONTRO!L28)</f>
      </c>
      <c r="P12" s="672"/>
      <c r="Q12" s="672"/>
      <c r="R12" s="140"/>
      <c r="S12" s="140"/>
    </row>
    <row r="13" spans="1:19" ht="6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ht="15" customHeight="1">
      <c r="A14" s="140" t="s">
        <v>203</v>
      </c>
      <c r="B14" s="140"/>
      <c r="C14" s="140"/>
      <c r="D14" s="673">
        <f>IF($L$9="","",Prep_INCONTRO!J22)</f>
      </c>
      <c r="E14" s="673"/>
      <c r="F14" s="656" t="s">
        <v>204</v>
      </c>
      <c r="G14" s="674"/>
      <c r="H14" s="164">
        <f>IF($L$9="","",Prep_INCONTRO!K24)</f>
      </c>
      <c r="I14" s="140" t="s">
        <v>238</v>
      </c>
      <c r="J14" s="164">
        <f>IF($L$9="","",Prep_INCONTRO!K25)</f>
      </c>
      <c r="K14" s="140" t="s">
        <v>239</v>
      </c>
      <c r="L14" s="164">
        <f>IF($L$9="","",Prep_INCONTRO!K26)</f>
      </c>
      <c r="M14" s="140" t="s">
        <v>240</v>
      </c>
      <c r="N14" s="140"/>
      <c r="O14" s="140"/>
      <c r="P14" s="140"/>
      <c r="Q14" s="140"/>
      <c r="R14" s="140"/>
      <c r="S14" s="140"/>
    </row>
    <row r="15" spans="1:227" ht="15" customHeight="1">
      <c r="A15" s="140" t="s">
        <v>205</v>
      </c>
      <c r="B15" s="140"/>
      <c r="C15" s="140"/>
      <c r="D15" s="140"/>
      <c r="E15" s="140"/>
      <c r="F15" s="140"/>
      <c r="G15" s="140"/>
      <c r="H15" s="668">
        <f>IF($L$9="","",Prep_INCONTRO!A15)</f>
      </c>
      <c r="I15" s="668"/>
      <c r="J15" s="668"/>
      <c r="K15" s="668"/>
      <c r="L15" s="668"/>
      <c r="M15" s="668"/>
      <c r="N15" s="668"/>
      <c r="O15" s="668"/>
      <c r="P15" s="668"/>
      <c r="Q15" s="668"/>
      <c r="R15" s="140"/>
      <c r="S15" s="140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</row>
    <row r="16" spans="1:227" ht="15" customHeight="1">
      <c r="A16" s="140" t="s">
        <v>206</v>
      </c>
      <c r="B16" s="140"/>
      <c r="C16" s="140"/>
      <c r="D16" s="668">
        <f>IF($L$9="","",Prep_INCONTRO!A22)</f>
      </c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140"/>
      <c r="S16" s="140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</row>
    <row r="17" spans="1:227" ht="15" customHeight="1">
      <c r="A17" s="140" t="s">
        <v>207</v>
      </c>
      <c r="B17" s="140"/>
      <c r="C17" s="140"/>
      <c r="D17" s="664">
        <f>IF($L$9="","",Prep_INCONTRO!A28)</f>
      </c>
      <c r="E17" s="664"/>
      <c r="F17" s="664"/>
      <c r="G17" s="664"/>
      <c r="H17" s="664"/>
      <c r="I17" s="664"/>
      <c r="J17" s="664"/>
      <c r="K17" s="152" t="s">
        <v>208</v>
      </c>
      <c r="L17" s="664">
        <f>IF($L$9="","",Prep_INCONTRO!A20)</f>
      </c>
      <c r="M17" s="664"/>
      <c r="N17" s="152" t="s">
        <v>209</v>
      </c>
      <c r="O17" s="664">
        <f>IF($L$9="","",Prep_INCONTRO!A20)</f>
      </c>
      <c r="P17" s="664"/>
      <c r="Q17" s="664"/>
      <c r="R17" s="140"/>
      <c r="S17" s="140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</row>
    <row r="18" spans="1:227" ht="13.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</row>
    <row r="19" spans="1:227" ht="13.5">
      <c r="A19" s="140" t="s">
        <v>210</v>
      </c>
      <c r="B19" s="140"/>
      <c r="C19" s="140" t="s">
        <v>211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</row>
    <row r="20" spans="1:227" ht="13.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</row>
    <row r="21" spans="1:19" ht="13.5">
      <c r="A21" s="155"/>
      <c r="B21" s="156"/>
      <c r="C21" s="675" t="s">
        <v>7</v>
      </c>
      <c r="D21" s="676"/>
      <c r="E21" s="676"/>
      <c r="F21" s="676"/>
      <c r="G21" s="676"/>
      <c r="H21" s="677"/>
      <c r="I21" s="675" t="s">
        <v>212</v>
      </c>
      <c r="J21" s="676"/>
      <c r="K21" s="676"/>
      <c r="L21" s="676"/>
      <c r="M21" s="677"/>
      <c r="N21" s="675" t="s">
        <v>213</v>
      </c>
      <c r="O21" s="676"/>
      <c r="P21" s="676"/>
      <c r="Q21" s="676"/>
      <c r="R21" s="677"/>
      <c r="S21" s="140"/>
    </row>
    <row r="22" spans="1:19" ht="13.5">
      <c r="A22" s="157"/>
      <c r="B22" s="158"/>
      <c r="C22" s="157"/>
      <c r="D22" s="159"/>
      <c r="E22" s="159"/>
      <c r="F22" s="159"/>
      <c r="G22" s="159"/>
      <c r="H22" s="158"/>
      <c r="I22" s="678" t="s">
        <v>214</v>
      </c>
      <c r="J22" s="679"/>
      <c r="K22" s="679"/>
      <c r="L22" s="679"/>
      <c r="M22" s="680"/>
      <c r="N22" s="678" t="s">
        <v>215</v>
      </c>
      <c r="O22" s="679"/>
      <c r="P22" s="679"/>
      <c r="Q22" s="679"/>
      <c r="R22" s="680"/>
      <c r="S22" s="140"/>
    </row>
    <row r="23" spans="1:19" ht="15" customHeight="1">
      <c r="A23" s="160" t="s">
        <v>4</v>
      </c>
      <c r="B23" s="158"/>
      <c r="C23" s="657"/>
      <c r="D23" s="658"/>
      <c r="E23" s="658"/>
      <c r="F23" s="658"/>
      <c r="G23" s="658"/>
      <c r="H23" s="659"/>
      <c r="I23" s="657"/>
      <c r="J23" s="658"/>
      <c r="K23" s="658"/>
      <c r="L23" s="658"/>
      <c r="M23" s="659"/>
      <c r="N23" s="660"/>
      <c r="O23" s="661"/>
      <c r="P23" s="661"/>
      <c r="Q23" s="661"/>
      <c r="R23" s="662"/>
      <c r="S23" s="140"/>
    </row>
    <row r="24" spans="1:19" ht="15" customHeight="1">
      <c r="A24" s="160" t="s">
        <v>6</v>
      </c>
      <c r="B24" s="158"/>
      <c r="C24" s="657"/>
      <c r="D24" s="658"/>
      <c r="E24" s="658"/>
      <c r="F24" s="658"/>
      <c r="G24" s="658"/>
      <c r="H24" s="659"/>
      <c r="I24" s="657"/>
      <c r="J24" s="658"/>
      <c r="K24" s="658"/>
      <c r="L24" s="658"/>
      <c r="M24" s="659"/>
      <c r="N24" s="660"/>
      <c r="O24" s="661"/>
      <c r="P24" s="661"/>
      <c r="Q24" s="661"/>
      <c r="R24" s="662"/>
      <c r="S24" s="140"/>
    </row>
    <row r="25" spans="1:19" ht="15" customHeight="1">
      <c r="A25" s="160" t="s">
        <v>216</v>
      </c>
      <c r="B25" s="158"/>
      <c r="C25" s="657"/>
      <c r="D25" s="658"/>
      <c r="E25" s="658"/>
      <c r="F25" s="658"/>
      <c r="G25" s="658"/>
      <c r="H25" s="659"/>
      <c r="I25" s="657"/>
      <c r="J25" s="658"/>
      <c r="K25" s="658"/>
      <c r="L25" s="658"/>
      <c r="M25" s="659"/>
      <c r="N25" s="660"/>
      <c r="O25" s="661"/>
      <c r="P25" s="661"/>
      <c r="Q25" s="661"/>
      <c r="R25" s="662"/>
      <c r="S25" s="140"/>
    </row>
    <row r="26" spans="1:19" ht="15" customHeight="1">
      <c r="A26" s="160" t="s">
        <v>217</v>
      </c>
      <c r="B26" s="158"/>
      <c r="C26" s="657"/>
      <c r="D26" s="658"/>
      <c r="E26" s="658"/>
      <c r="F26" s="658"/>
      <c r="G26" s="658"/>
      <c r="H26" s="659"/>
      <c r="I26" s="657"/>
      <c r="J26" s="658"/>
      <c r="K26" s="658"/>
      <c r="L26" s="658"/>
      <c r="M26" s="659"/>
      <c r="N26" s="660"/>
      <c r="O26" s="661"/>
      <c r="P26" s="661"/>
      <c r="Q26" s="661"/>
      <c r="R26" s="662"/>
      <c r="S26" s="140"/>
    </row>
    <row r="27" spans="1:19" ht="15" customHeight="1">
      <c r="A27" s="160" t="s">
        <v>218</v>
      </c>
      <c r="B27" s="158"/>
      <c r="C27" s="657"/>
      <c r="D27" s="658"/>
      <c r="E27" s="658"/>
      <c r="F27" s="658"/>
      <c r="G27" s="658"/>
      <c r="H27" s="659"/>
      <c r="I27" s="657"/>
      <c r="J27" s="658"/>
      <c r="K27" s="658"/>
      <c r="L27" s="658"/>
      <c r="M27" s="659"/>
      <c r="N27" s="660"/>
      <c r="O27" s="661"/>
      <c r="P27" s="661"/>
      <c r="Q27" s="661"/>
      <c r="R27" s="662"/>
      <c r="S27" s="140"/>
    </row>
    <row r="28" spans="1:19" ht="12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9" ht="12" customHeight="1">
      <c r="A29" s="140" t="s">
        <v>219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</row>
    <row r="30" spans="1:19" ht="12" customHeight="1">
      <c r="A30" s="154" t="s">
        <v>220</v>
      </c>
      <c r="B30" s="140"/>
      <c r="C30" s="161" t="s">
        <v>221</v>
      </c>
      <c r="D30" s="246"/>
      <c r="E30" s="161" t="s">
        <v>222</v>
      </c>
      <c r="F30" s="246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1:19" ht="12" customHeight="1">
      <c r="A31" s="154" t="s">
        <v>223</v>
      </c>
      <c r="B31" s="140"/>
      <c r="C31" s="161"/>
      <c r="D31" s="140"/>
      <c r="E31" s="161"/>
      <c r="F31" s="154"/>
      <c r="G31" s="161" t="s">
        <v>221</v>
      </c>
      <c r="H31" s="246"/>
      <c r="I31" s="161" t="s">
        <v>222</v>
      </c>
      <c r="J31" s="246"/>
      <c r="K31" s="140" t="s">
        <v>241</v>
      </c>
      <c r="L31" s="140"/>
      <c r="M31" s="140"/>
      <c r="N31" s="140"/>
      <c r="O31" s="140"/>
      <c r="P31" s="140"/>
      <c r="Q31" s="140"/>
      <c r="R31" s="140"/>
      <c r="S31" s="140"/>
    </row>
    <row r="32" spans="1:19" ht="12" customHeight="1">
      <c r="A32" s="681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140"/>
    </row>
    <row r="33" spans="1:19" ht="12" customHeight="1">
      <c r="A33" s="681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140"/>
    </row>
    <row r="34" spans="1:19" ht="12" customHeight="1">
      <c r="A34" s="681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140"/>
    </row>
    <row r="35" spans="1:19" ht="7.5" customHeight="1">
      <c r="A35" s="154"/>
      <c r="B35" s="154"/>
      <c r="C35" s="162"/>
      <c r="D35" s="154"/>
      <c r="E35" s="162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9"/>
      <c r="Q35" s="154"/>
      <c r="R35" s="159"/>
      <c r="S35" s="140"/>
    </row>
    <row r="36" spans="1:19" ht="12" customHeight="1">
      <c r="A36" s="140" t="s">
        <v>224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 t="s">
        <v>221</v>
      </c>
      <c r="P36" s="246"/>
      <c r="Q36" s="161" t="s">
        <v>222</v>
      </c>
      <c r="R36" s="246"/>
      <c r="S36" s="140"/>
    </row>
    <row r="37" spans="1:19" ht="7.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54"/>
      <c r="Q37" s="161"/>
      <c r="R37" s="154"/>
      <c r="S37" s="140"/>
    </row>
    <row r="38" spans="1:19" ht="12" customHeight="1">
      <c r="A38" s="140" t="s">
        <v>357</v>
      </c>
      <c r="B38" s="343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54"/>
      <c r="Q38" s="161"/>
      <c r="R38" s="154"/>
      <c r="S38" s="140"/>
    </row>
    <row r="39" spans="1:19" ht="4.5" customHeight="1">
      <c r="A39" s="140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62"/>
      <c r="R39" s="154"/>
      <c r="S39" s="140"/>
    </row>
    <row r="40" spans="1:19" ht="12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40"/>
    </row>
    <row r="41" spans="1:19" ht="12" customHeight="1">
      <c r="A41" s="665"/>
      <c r="B41" s="665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140"/>
    </row>
    <row r="42" spans="1:19" ht="12" customHeight="1">
      <c r="A42" s="665"/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140"/>
    </row>
    <row r="43" spans="1:19" ht="12" customHeight="1">
      <c r="A43" s="665"/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140"/>
    </row>
    <row r="44" spans="1:19" ht="12" customHeight="1">
      <c r="A44" s="665"/>
      <c r="B44" s="665"/>
      <c r="C44" s="665"/>
      <c r="D44" s="665"/>
      <c r="E44" s="665"/>
      <c r="F44" s="665"/>
      <c r="G44" s="665"/>
      <c r="H44" s="665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140"/>
    </row>
    <row r="45" spans="1:19" ht="12" customHeight="1">
      <c r="A45" s="665"/>
      <c r="B45" s="665"/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140"/>
    </row>
    <row r="46" spans="1:19" ht="15" customHeight="1">
      <c r="A46" s="140" t="s">
        <v>225</v>
      </c>
      <c r="B46" s="343"/>
      <c r="C46" s="140" t="s">
        <v>226</v>
      </c>
      <c r="D46" s="343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</row>
    <row r="47" spans="1:19" ht="12" customHeight="1">
      <c r="A47" s="140" t="s">
        <v>380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</row>
    <row r="48" spans="1:19" ht="4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40"/>
      <c r="Q48" s="140"/>
      <c r="R48" s="140"/>
      <c r="S48" s="140"/>
    </row>
    <row r="49" spans="1:19" ht="12" customHeight="1">
      <c r="A49" s="665"/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140"/>
    </row>
    <row r="50" spans="1:19" ht="12" customHeight="1">
      <c r="A50" s="665"/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140"/>
    </row>
    <row r="51" spans="1:19" ht="12" customHeight="1">
      <c r="A51" s="665"/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140"/>
    </row>
    <row r="52" spans="1:19" ht="12" customHeight="1">
      <c r="A52" s="665"/>
      <c r="B52" s="665"/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140"/>
    </row>
    <row r="53" spans="1:19" ht="12" customHeight="1">
      <c r="A53" s="665"/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65"/>
      <c r="N53" s="665"/>
      <c r="O53" s="665"/>
      <c r="P53" s="665"/>
      <c r="Q53" s="665"/>
      <c r="R53" s="665"/>
      <c r="S53" s="140"/>
    </row>
    <row r="54" spans="1:19" ht="18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40"/>
      <c r="S54" s="140"/>
    </row>
    <row r="55" spans="1:19" ht="13.5">
      <c r="A55" s="140"/>
      <c r="B55" s="154"/>
      <c r="C55" s="154"/>
      <c r="D55" s="140"/>
      <c r="E55" s="140"/>
      <c r="F55" s="140"/>
      <c r="G55" s="140"/>
      <c r="H55" s="140"/>
      <c r="I55" s="140"/>
      <c r="J55" s="140"/>
      <c r="K55" s="140"/>
      <c r="L55" s="140"/>
      <c r="M55" s="154"/>
      <c r="N55" s="154" t="s">
        <v>227</v>
      </c>
      <c r="O55" s="154"/>
      <c r="P55" s="154"/>
      <c r="Q55" s="154"/>
      <c r="R55" s="140"/>
      <c r="S55" s="140"/>
    </row>
    <row r="56" spans="1:19" ht="15">
      <c r="A56" s="140" t="s">
        <v>228</v>
      </c>
      <c r="B56" s="668">
        <f>IF($L$9="","",Prep_INCONTRO!$A$20)</f>
      </c>
      <c r="C56" s="668"/>
      <c r="D56" s="140"/>
      <c r="E56" s="140"/>
      <c r="F56" s="140"/>
      <c r="G56" s="140"/>
      <c r="H56" s="140"/>
      <c r="I56" s="140"/>
      <c r="J56" s="140"/>
      <c r="K56" s="140"/>
      <c r="L56" s="140"/>
      <c r="M56" s="666"/>
      <c r="N56" s="666"/>
      <c r="O56" s="666"/>
      <c r="P56" s="666"/>
      <c r="Q56" s="666"/>
      <c r="R56" s="666"/>
      <c r="S56" s="666"/>
    </row>
    <row r="57" spans="1:19" ht="7.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666"/>
      <c r="N57" s="666"/>
      <c r="O57" s="666"/>
      <c r="P57" s="666"/>
      <c r="Q57" s="666"/>
      <c r="R57" s="666"/>
      <c r="S57" s="666"/>
    </row>
    <row r="58" spans="1:19" ht="7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666"/>
      <c r="N58" s="666"/>
      <c r="O58" s="666"/>
      <c r="P58" s="666"/>
      <c r="Q58" s="666"/>
      <c r="R58" s="666"/>
      <c r="S58" s="666"/>
    </row>
    <row r="59" spans="1:19" ht="7.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667"/>
      <c r="N59" s="667"/>
      <c r="O59" s="667"/>
      <c r="P59" s="667"/>
      <c r="Q59" s="667"/>
      <c r="R59" s="667"/>
      <c r="S59" s="667"/>
    </row>
    <row r="60" spans="1:19" ht="9.7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ht="11.25" customHeight="1">
      <c r="A61" s="140" t="s">
        <v>351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11.25" customHeight="1">
      <c r="A62" s="140" t="s">
        <v>352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spans="1:19" ht="11.25" customHeight="1">
      <c r="A63" s="140" t="s">
        <v>229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</row>
    <row r="64" spans="1:19" ht="6.7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13.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19" ht="13.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54"/>
      <c r="O66" s="154"/>
      <c r="P66" s="154"/>
      <c r="Q66" s="154"/>
      <c r="R66" s="154"/>
      <c r="S66" s="154"/>
    </row>
    <row r="67" spans="1:19" ht="13.5">
      <c r="A67" s="140"/>
      <c r="B67" s="140" t="s">
        <v>230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54"/>
      <c r="O67" s="154"/>
      <c r="P67" s="154"/>
      <c r="Q67" s="154"/>
      <c r="R67" s="154"/>
      <c r="S67" s="140"/>
    </row>
    <row r="68" spans="1:19" ht="13.5">
      <c r="A68" s="140"/>
      <c r="B68" s="663"/>
      <c r="C68" s="663"/>
      <c r="D68" s="663"/>
      <c r="E68" s="663"/>
      <c r="F68" s="663"/>
      <c r="G68" s="663"/>
      <c r="H68" s="663"/>
      <c r="I68" s="663"/>
      <c r="J68" s="663"/>
      <c r="K68" s="663"/>
      <c r="L68" s="663"/>
      <c r="M68" s="663"/>
      <c r="N68" s="663"/>
      <c r="O68" s="663"/>
      <c r="P68" s="663"/>
      <c r="Q68" s="663"/>
      <c r="R68" s="663"/>
      <c r="S68" s="140"/>
    </row>
    <row r="69" spans="1:19" ht="13.5">
      <c r="A69" s="140"/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140"/>
    </row>
    <row r="70" spans="1:19" ht="13.5">
      <c r="A70" s="140"/>
      <c r="B70" s="663"/>
      <c r="C70" s="663"/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140"/>
    </row>
    <row r="71" spans="1:19" ht="13.5">
      <c r="A71" s="140"/>
      <c r="B71" s="663"/>
      <c r="C71" s="663"/>
      <c r="D71" s="663"/>
      <c r="E71" s="663"/>
      <c r="F71" s="663"/>
      <c r="G71" s="663"/>
      <c r="H71" s="663"/>
      <c r="I71" s="663"/>
      <c r="J71" s="663"/>
      <c r="K71" s="663"/>
      <c r="L71" s="663"/>
      <c r="M71" s="663"/>
      <c r="N71" s="663"/>
      <c r="O71" s="663"/>
      <c r="P71" s="663"/>
      <c r="Q71" s="663"/>
      <c r="R71" s="663"/>
      <c r="S71" s="140"/>
    </row>
    <row r="72" spans="1:19" ht="13.5">
      <c r="A72" s="140"/>
      <c r="B72" s="663"/>
      <c r="C72" s="663"/>
      <c r="D72" s="663"/>
      <c r="E72" s="663"/>
      <c r="F72" s="663"/>
      <c r="G72" s="663"/>
      <c r="H72" s="663"/>
      <c r="I72" s="663"/>
      <c r="J72" s="663"/>
      <c r="K72" s="663"/>
      <c r="L72" s="663"/>
      <c r="M72" s="663"/>
      <c r="N72" s="663"/>
      <c r="O72" s="663"/>
      <c r="P72" s="663"/>
      <c r="Q72" s="663"/>
      <c r="R72" s="663"/>
      <c r="S72" s="140"/>
    </row>
    <row r="73" spans="1:19" ht="13.5">
      <c r="A73" s="140"/>
      <c r="B73" s="663"/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140"/>
    </row>
    <row r="74" spans="1:19" ht="13.5">
      <c r="A74" s="140"/>
      <c r="B74" s="663"/>
      <c r="C74" s="663"/>
      <c r="D74" s="663"/>
      <c r="E74" s="663"/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Q74" s="663"/>
      <c r="R74" s="663"/>
      <c r="S74" s="140"/>
    </row>
    <row r="75" spans="1:19" ht="13.5">
      <c r="A75" s="140"/>
      <c r="B75" s="663"/>
      <c r="C75" s="663"/>
      <c r="D75" s="663"/>
      <c r="E75" s="663"/>
      <c r="F75" s="663"/>
      <c r="G75" s="663"/>
      <c r="H75" s="663"/>
      <c r="I75" s="663"/>
      <c r="J75" s="663"/>
      <c r="K75" s="663"/>
      <c r="L75" s="663"/>
      <c r="M75" s="663"/>
      <c r="N75" s="663"/>
      <c r="O75" s="663"/>
      <c r="P75" s="663"/>
      <c r="Q75" s="663"/>
      <c r="R75" s="663"/>
      <c r="S75" s="140"/>
    </row>
    <row r="76" spans="1:19" ht="13.5">
      <c r="A76" s="140"/>
      <c r="B76" s="663"/>
      <c r="C76" s="663"/>
      <c r="D76" s="663"/>
      <c r="E76" s="663"/>
      <c r="F76" s="663"/>
      <c r="G76" s="663"/>
      <c r="H76" s="663"/>
      <c r="I76" s="663"/>
      <c r="J76" s="663"/>
      <c r="K76" s="663"/>
      <c r="L76" s="663"/>
      <c r="M76" s="663"/>
      <c r="N76" s="663"/>
      <c r="O76" s="663"/>
      <c r="P76" s="663"/>
      <c r="Q76" s="663"/>
      <c r="R76" s="663"/>
      <c r="S76" s="140"/>
    </row>
    <row r="77" spans="1:19" ht="13.5">
      <c r="A77" s="140"/>
      <c r="B77" s="663"/>
      <c r="C77" s="663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663"/>
      <c r="S77" s="140"/>
    </row>
    <row r="78" spans="1:19" ht="13.5">
      <c r="A78" s="140"/>
      <c r="B78" s="663"/>
      <c r="C78" s="663"/>
      <c r="D78" s="663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3"/>
      <c r="R78" s="663"/>
      <c r="S78" s="140"/>
    </row>
    <row r="79" spans="1:19" ht="13.5">
      <c r="A79" s="140"/>
      <c r="B79" s="663"/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140"/>
    </row>
    <row r="80" spans="1:19" ht="13.5">
      <c r="A80" s="140"/>
      <c r="B80" s="663"/>
      <c r="C80" s="663"/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3"/>
      <c r="S80" s="140"/>
    </row>
    <row r="81" spans="1:19" ht="13.5">
      <c r="A81" s="140"/>
      <c r="B81" s="663"/>
      <c r="C81" s="663"/>
      <c r="D81" s="663"/>
      <c r="E81" s="663"/>
      <c r="F81" s="663"/>
      <c r="G81" s="663"/>
      <c r="H81" s="663"/>
      <c r="I81" s="663"/>
      <c r="J81" s="663"/>
      <c r="K81" s="663"/>
      <c r="L81" s="663"/>
      <c r="M81" s="663"/>
      <c r="N81" s="663"/>
      <c r="O81" s="663"/>
      <c r="P81" s="663"/>
      <c r="Q81" s="663"/>
      <c r="R81" s="663"/>
      <c r="S81" s="140"/>
    </row>
    <row r="82" spans="1:19" ht="13.5">
      <c r="A82" s="140"/>
      <c r="B82" s="663"/>
      <c r="C82" s="663"/>
      <c r="D82" s="663"/>
      <c r="E82" s="663"/>
      <c r="F82" s="663"/>
      <c r="G82" s="663"/>
      <c r="H82" s="663"/>
      <c r="I82" s="663"/>
      <c r="J82" s="663"/>
      <c r="K82" s="663"/>
      <c r="L82" s="663"/>
      <c r="M82" s="663"/>
      <c r="N82" s="663"/>
      <c r="O82" s="663"/>
      <c r="P82" s="663"/>
      <c r="Q82" s="663"/>
      <c r="R82" s="663"/>
      <c r="S82" s="140"/>
    </row>
    <row r="83" spans="1:19" ht="13.5">
      <c r="A83" s="140"/>
      <c r="B83" s="663"/>
      <c r="C83" s="663"/>
      <c r="D83" s="663"/>
      <c r="E83" s="663"/>
      <c r="F83" s="663"/>
      <c r="G83" s="663"/>
      <c r="H83" s="663"/>
      <c r="I83" s="663"/>
      <c r="J83" s="663"/>
      <c r="K83" s="663"/>
      <c r="L83" s="663"/>
      <c r="M83" s="663"/>
      <c r="N83" s="663"/>
      <c r="O83" s="663"/>
      <c r="P83" s="663"/>
      <c r="Q83" s="663"/>
      <c r="R83" s="663"/>
      <c r="S83" s="140"/>
    </row>
    <row r="84" spans="1:19" ht="13.5">
      <c r="A84" s="140"/>
      <c r="B84" s="66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3"/>
      <c r="P84" s="663"/>
      <c r="Q84" s="663"/>
      <c r="R84" s="663"/>
      <c r="S84" s="140"/>
    </row>
    <row r="85" spans="1:19" ht="13.5">
      <c r="A85" s="140"/>
      <c r="B85" s="663"/>
      <c r="C85" s="663"/>
      <c r="D85" s="663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/>
      <c r="P85" s="663"/>
      <c r="Q85" s="663"/>
      <c r="R85" s="663"/>
      <c r="S85" s="140"/>
    </row>
    <row r="86" spans="1:19" ht="13.5">
      <c r="A86" s="140"/>
      <c r="B86" s="663"/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P86" s="663"/>
      <c r="Q86" s="663"/>
      <c r="R86" s="663"/>
      <c r="S86" s="140"/>
    </row>
    <row r="87" spans="1:19" ht="13.5">
      <c r="A87" s="140"/>
      <c r="B87" s="663"/>
      <c r="C87" s="663"/>
      <c r="D87" s="663"/>
      <c r="E87" s="663"/>
      <c r="F87" s="663"/>
      <c r="G87" s="663"/>
      <c r="H87" s="663"/>
      <c r="I87" s="663"/>
      <c r="J87" s="663"/>
      <c r="K87" s="663"/>
      <c r="L87" s="663"/>
      <c r="M87" s="663"/>
      <c r="N87" s="663"/>
      <c r="O87" s="663"/>
      <c r="P87" s="663"/>
      <c r="Q87" s="663"/>
      <c r="R87" s="663"/>
      <c r="S87" s="140"/>
    </row>
    <row r="88" spans="1:19" ht="13.5">
      <c r="A88" s="140"/>
      <c r="B88" s="663"/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63"/>
      <c r="O88" s="663"/>
      <c r="P88" s="663"/>
      <c r="Q88" s="663"/>
      <c r="R88" s="663"/>
      <c r="S88" s="140"/>
    </row>
    <row r="89" spans="1:19" ht="13.5">
      <c r="A89" s="140"/>
      <c r="B89" s="663"/>
      <c r="C89" s="663"/>
      <c r="D89" s="663"/>
      <c r="E89" s="663"/>
      <c r="F89" s="663"/>
      <c r="G89" s="663"/>
      <c r="H89" s="663"/>
      <c r="I89" s="663"/>
      <c r="J89" s="663"/>
      <c r="K89" s="663"/>
      <c r="L89" s="663"/>
      <c r="M89" s="663"/>
      <c r="N89" s="663"/>
      <c r="O89" s="663"/>
      <c r="P89" s="663"/>
      <c r="Q89" s="663"/>
      <c r="R89" s="663"/>
      <c r="S89" s="140"/>
    </row>
    <row r="90" spans="1:19" ht="13.5">
      <c r="A90" s="140"/>
      <c r="B90" s="663"/>
      <c r="C90" s="663"/>
      <c r="D90" s="663"/>
      <c r="E90" s="663"/>
      <c r="F90" s="663"/>
      <c r="G90" s="663"/>
      <c r="H90" s="663"/>
      <c r="I90" s="663"/>
      <c r="J90" s="663"/>
      <c r="K90" s="663"/>
      <c r="L90" s="663"/>
      <c r="M90" s="663"/>
      <c r="N90" s="663"/>
      <c r="O90" s="663"/>
      <c r="P90" s="663"/>
      <c r="Q90" s="663"/>
      <c r="R90" s="663"/>
      <c r="S90" s="140"/>
    </row>
    <row r="91" spans="1:19" ht="13.5">
      <c r="A91" s="140"/>
      <c r="B91" s="663"/>
      <c r="C91" s="663"/>
      <c r="D91" s="663"/>
      <c r="E91" s="663"/>
      <c r="F91" s="663"/>
      <c r="G91" s="663"/>
      <c r="H91" s="663"/>
      <c r="I91" s="663"/>
      <c r="J91" s="663"/>
      <c r="K91" s="663"/>
      <c r="L91" s="663"/>
      <c r="M91" s="663"/>
      <c r="N91" s="663"/>
      <c r="O91" s="663"/>
      <c r="P91" s="663"/>
      <c r="Q91" s="663"/>
      <c r="R91" s="663"/>
      <c r="S91" s="140"/>
    </row>
    <row r="92" spans="1:19" ht="13.5">
      <c r="A92" s="140"/>
      <c r="B92" s="663"/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P92" s="663"/>
      <c r="Q92" s="663"/>
      <c r="R92" s="663"/>
      <c r="S92" s="140"/>
    </row>
    <row r="93" spans="1:19" ht="13.5">
      <c r="A93" s="140"/>
      <c r="B93" s="663"/>
      <c r="C93" s="663"/>
      <c r="D93" s="663"/>
      <c r="E93" s="663"/>
      <c r="F93" s="663"/>
      <c r="G93" s="663"/>
      <c r="H93" s="663"/>
      <c r="I93" s="663"/>
      <c r="J93" s="663"/>
      <c r="K93" s="663"/>
      <c r="L93" s="663"/>
      <c r="M93" s="663"/>
      <c r="N93" s="663"/>
      <c r="O93" s="663"/>
      <c r="P93" s="663"/>
      <c r="Q93" s="663"/>
      <c r="R93" s="663"/>
      <c r="S93" s="140"/>
    </row>
    <row r="94" spans="1:19" ht="13.5">
      <c r="A94" s="140"/>
      <c r="B94" s="663"/>
      <c r="C94" s="663"/>
      <c r="D94" s="663"/>
      <c r="E94" s="663"/>
      <c r="F94" s="663"/>
      <c r="G94" s="663"/>
      <c r="H94" s="663"/>
      <c r="I94" s="663"/>
      <c r="J94" s="663"/>
      <c r="K94" s="663"/>
      <c r="L94" s="663"/>
      <c r="M94" s="663"/>
      <c r="N94" s="663"/>
      <c r="O94" s="663"/>
      <c r="P94" s="663"/>
      <c r="Q94" s="663"/>
      <c r="R94" s="663"/>
      <c r="S94" s="140"/>
    </row>
    <row r="95" spans="1:19" ht="13.5">
      <c r="A95" s="140"/>
      <c r="B95" s="663"/>
      <c r="C95" s="663"/>
      <c r="D95" s="663"/>
      <c r="E95" s="663"/>
      <c r="F95" s="663"/>
      <c r="G95" s="663"/>
      <c r="H95" s="663"/>
      <c r="I95" s="663"/>
      <c r="J95" s="663"/>
      <c r="K95" s="663"/>
      <c r="L95" s="663"/>
      <c r="M95" s="663"/>
      <c r="N95" s="663"/>
      <c r="O95" s="663"/>
      <c r="P95" s="663"/>
      <c r="Q95" s="663"/>
      <c r="R95" s="663"/>
      <c r="S95" s="140"/>
    </row>
    <row r="96" spans="1:19" ht="13.5">
      <c r="A96" s="140"/>
      <c r="B96" s="663"/>
      <c r="C96" s="663"/>
      <c r="D96" s="663"/>
      <c r="E96" s="663"/>
      <c r="F96" s="663"/>
      <c r="G96" s="663"/>
      <c r="H96" s="663"/>
      <c r="I96" s="663"/>
      <c r="J96" s="663"/>
      <c r="K96" s="663"/>
      <c r="L96" s="663"/>
      <c r="M96" s="663"/>
      <c r="N96" s="663"/>
      <c r="O96" s="663"/>
      <c r="P96" s="663"/>
      <c r="Q96" s="663"/>
      <c r="R96" s="663"/>
      <c r="S96" s="140"/>
    </row>
    <row r="97" spans="1:19" ht="13.5">
      <c r="A97" s="140"/>
      <c r="B97" s="663"/>
      <c r="C97" s="663"/>
      <c r="D97" s="663"/>
      <c r="E97" s="663"/>
      <c r="F97" s="663"/>
      <c r="G97" s="663"/>
      <c r="H97" s="663"/>
      <c r="I97" s="663"/>
      <c r="J97" s="663"/>
      <c r="K97" s="663"/>
      <c r="L97" s="663"/>
      <c r="M97" s="663"/>
      <c r="N97" s="663"/>
      <c r="O97" s="663"/>
      <c r="P97" s="663"/>
      <c r="Q97" s="663"/>
      <c r="R97" s="663"/>
      <c r="S97" s="140"/>
    </row>
    <row r="98" spans="1:19" ht="13.5">
      <c r="A98" s="140"/>
      <c r="B98" s="663"/>
      <c r="C98" s="663"/>
      <c r="D98" s="663"/>
      <c r="E98" s="663"/>
      <c r="F98" s="663"/>
      <c r="G98" s="663"/>
      <c r="H98" s="663"/>
      <c r="I98" s="663"/>
      <c r="J98" s="663"/>
      <c r="K98" s="663"/>
      <c r="L98" s="663"/>
      <c r="M98" s="663"/>
      <c r="N98" s="663"/>
      <c r="O98" s="663"/>
      <c r="P98" s="663"/>
      <c r="Q98" s="663"/>
      <c r="R98" s="663"/>
      <c r="S98" s="140"/>
    </row>
    <row r="99" spans="1:19" ht="13.5">
      <c r="A99" s="140"/>
      <c r="B99" s="663"/>
      <c r="C99" s="663"/>
      <c r="D99" s="663"/>
      <c r="E99" s="663"/>
      <c r="F99" s="663"/>
      <c r="G99" s="663"/>
      <c r="H99" s="663"/>
      <c r="I99" s="663"/>
      <c r="J99" s="663"/>
      <c r="K99" s="663"/>
      <c r="L99" s="663"/>
      <c r="M99" s="663"/>
      <c r="N99" s="663"/>
      <c r="O99" s="663"/>
      <c r="P99" s="663"/>
      <c r="Q99" s="663"/>
      <c r="R99" s="663"/>
      <c r="S99" s="140"/>
    </row>
    <row r="100" spans="1:19" ht="13.5">
      <c r="A100" s="140"/>
      <c r="B100" s="663"/>
      <c r="C100" s="663"/>
      <c r="D100" s="663"/>
      <c r="E100" s="663"/>
      <c r="F100" s="663"/>
      <c r="G100" s="663"/>
      <c r="H100" s="663"/>
      <c r="I100" s="663"/>
      <c r="J100" s="663"/>
      <c r="K100" s="663"/>
      <c r="L100" s="663"/>
      <c r="M100" s="663"/>
      <c r="N100" s="663"/>
      <c r="O100" s="663"/>
      <c r="P100" s="663"/>
      <c r="Q100" s="663"/>
      <c r="R100" s="663"/>
      <c r="S100" s="140"/>
    </row>
    <row r="101" spans="1:19" ht="13.5">
      <c r="A101" s="140"/>
      <c r="B101" s="663"/>
      <c r="C101" s="663"/>
      <c r="D101" s="663"/>
      <c r="E101" s="663"/>
      <c r="F101" s="663"/>
      <c r="G101" s="663"/>
      <c r="H101" s="663"/>
      <c r="I101" s="663"/>
      <c r="J101" s="663"/>
      <c r="K101" s="663"/>
      <c r="L101" s="663"/>
      <c r="M101" s="663"/>
      <c r="N101" s="663"/>
      <c r="O101" s="663"/>
      <c r="P101" s="663"/>
      <c r="Q101" s="663"/>
      <c r="R101" s="663"/>
      <c r="S101" s="140"/>
    </row>
    <row r="102" spans="1:19" ht="13.5">
      <c r="A102" s="140"/>
      <c r="B102" s="663"/>
      <c r="C102" s="663"/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63"/>
      <c r="O102" s="663"/>
      <c r="P102" s="663"/>
      <c r="Q102" s="663"/>
      <c r="R102" s="663"/>
      <c r="S102" s="140"/>
    </row>
    <row r="103" spans="1:19" ht="13.5">
      <c r="A103" s="140"/>
      <c r="B103" s="663"/>
      <c r="C103" s="663"/>
      <c r="D103" s="663"/>
      <c r="E103" s="663"/>
      <c r="F103" s="663"/>
      <c r="G103" s="663"/>
      <c r="H103" s="663"/>
      <c r="I103" s="663"/>
      <c r="J103" s="663"/>
      <c r="K103" s="663"/>
      <c r="L103" s="663"/>
      <c r="M103" s="663"/>
      <c r="N103" s="663"/>
      <c r="O103" s="663"/>
      <c r="P103" s="663"/>
      <c r="Q103" s="663"/>
      <c r="R103" s="663"/>
      <c r="S103" s="140"/>
    </row>
    <row r="104" spans="1:19" ht="13.5">
      <c r="A104" s="140"/>
      <c r="B104" s="663"/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  <c r="N104" s="663"/>
      <c r="O104" s="663"/>
      <c r="P104" s="663"/>
      <c r="Q104" s="663"/>
      <c r="R104" s="663"/>
      <c r="S104" s="140"/>
    </row>
    <row r="105" spans="1:19" ht="13.5">
      <c r="A105" s="140"/>
      <c r="B105" s="663"/>
      <c r="C105" s="663"/>
      <c r="D105" s="663"/>
      <c r="E105" s="663"/>
      <c r="F105" s="663"/>
      <c r="G105" s="663"/>
      <c r="H105" s="663"/>
      <c r="I105" s="663"/>
      <c r="J105" s="663"/>
      <c r="K105" s="663"/>
      <c r="L105" s="663"/>
      <c r="M105" s="663"/>
      <c r="N105" s="663"/>
      <c r="O105" s="663"/>
      <c r="P105" s="663"/>
      <c r="Q105" s="663"/>
      <c r="R105" s="663"/>
      <c r="S105" s="140"/>
    </row>
    <row r="106" spans="1:19" ht="13.5">
      <c r="A106" s="140"/>
      <c r="B106" s="663"/>
      <c r="C106" s="663"/>
      <c r="D106" s="663"/>
      <c r="E106" s="663"/>
      <c r="F106" s="663"/>
      <c r="G106" s="663"/>
      <c r="H106" s="663"/>
      <c r="I106" s="663"/>
      <c r="J106" s="663"/>
      <c r="K106" s="663"/>
      <c r="L106" s="663"/>
      <c r="M106" s="663"/>
      <c r="N106" s="663"/>
      <c r="O106" s="663"/>
      <c r="P106" s="663"/>
      <c r="Q106" s="663"/>
      <c r="R106" s="663"/>
      <c r="S106" s="140"/>
    </row>
    <row r="107" spans="1:19" ht="13.5">
      <c r="A107" s="140"/>
      <c r="B107" s="663"/>
      <c r="C107" s="663"/>
      <c r="D107" s="663"/>
      <c r="E107" s="663"/>
      <c r="F107" s="663"/>
      <c r="G107" s="663"/>
      <c r="H107" s="663"/>
      <c r="I107" s="663"/>
      <c r="J107" s="663"/>
      <c r="K107" s="663"/>
      <c r="L107" s="663"/>
      <c r="M107" s="663"/>
      <c r="N107" s="663"/>
      <c r="O107" s="663"/>
      <c r="P107" s="663"/>
      <c r="Q107" s="663"/>
      <c r="R107" s="663"/>
      <c r="S107" s="140"/>
    </row>
    <row r="108" spans="1:19" ht="13.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54"/>
      <c r="O108" s="154"/>
      <c r="P108" s="154"/>
      <c r="Q108" s="154"/>
      <c r="R108" s="154"/>
      <c r="S108" s="140"/>
    </row>
    <row r="109" spans="1:19" ht="13.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54"/>
      <c r="O109" s="154"/>
      <c r="P109" s="154"/>
      <c r="Q109" s="154"/>
      <c r="R109" s="154"/>
      <c r="S109" s="154"/>
    </row>
    <row r="110" spans="1:19" ht="13.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54"/>
      <c r="O110" s="154"/>
      <c r="P110" s="154"/>
      <c r="Q110" s="154"/>
      <c r="R110" s="154"/>
      <c r="S110" s="154"/>
    </row>
    <row r="111" spans="1:19" ht="13.5" customHeight="1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343"/>
      <c r="M111" s="656" t="s">
        <v>227</v>
      </c>
      <c r="N111" s="656"/>
      <c r="O111" s="656"/>
      <c r="P111" s="656"/>
      <c r="Q111" s="656"/>
      <c r="R111" s="656"/>
      <c r="S111" s="341"/>
    </row>
    <row r="112" spans="1:19" ht="15" customHeight="1">
      <c r="A112" s="140"/>
      <c r="B112" s="161" t="s">
        <v>231</v>
      </c>
      <c r="C112" s="668">
        <f>IF($L$9="","",Prep_INCONTRO!$A$20)</f>
      </c>
      <c r="D112" s="668"/>
      <c r="E112" s="140"/>
      <c r="F112" s="140"/>
      <c r="G112" s="140"/>
      <c r="H112" s="140"/>
      <c r="I112" s="154"/>
      <c r="J112" s="154"/>
      <c r="K112" s="154"/>
      <c r="L112" s="154"/>
      <c r="M112" s="342"/>
      <c r="N112" s="342"/>
      <c r="O112" s="342"/>
      <c r="P112" s="342"/>
      <c r="Q112" s="342"/>
      <c r="R112" s="341"/>
      <c r="S112" s="341"/>
    </row>
    <row r="113" spans="1:19" ht="13.5">
      <c r="A113" s="140"/>
      <c r="B113" s="140"/>
      <c r="C113" s="140"/>
      <c r="D113" s="163"/>
      <c r="E113" s="140"/>
      <c r="F113" s="140"/>
      <c r="G113" s="140"/>
      <c r="H113" s="140"/>
      <c r="I113" s="140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</row>
    <row r="114" spans="1:19" ht="13.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54"/>
      <c r="O114" s="154"/>
      <c r="P114" s="154"/>
      <c r="Q114" s="154"/>
      <c r="R114" s="154"/>
      <c r="S114" s="154"/>
    </row>
    <row r="115" spans="1:19" ht="13.5">
      <c r="A115" s="140"/>
      <c r="B115" s="140" t="s">
        <v>232</v>
      </c>
      <c r="C115" s="343" t="s">
        <v>233</v>
      </c>
      <c r="D115" s="343"/>
      <c r="E115" s="343"/>
      <c r="F115" s="343"/>
      <c r="G115" s="343"/>
      <c r="H115" s="343"/>
      <c r="I115" s="343"/>
      <c r="J115" s="343"/>
      <c r="K115" s="343"/>
      <c r="L115" s="140"/>
      <c r="M115" s="140"/>
      <c r="N115" s="154"/>
      <c r="O115" s="154"/>
      <c r="P115" s="154"/>
      <c r="Q115" s="154"/>
      <c r="R115" s="154"/>
      <c r="S115" s="154"/>
    </row>
    <row r="116" spans="1:19" ht="13.5">
      <c r="A116" s="140"/>
      <c r="B116" s="140"/>
      <c r="C116" s="343" t="s">
        <v>381</v>
      </c>
      <c r="D116" s="343"/>
      <c r="E116" s="343"/>
      <c r="F116" s="343"/>
      <c r="G116" s="343" t="s">
        <v>383</v>
      </c>
      <c r="H116" s="343"/>
      <c r="I116" s="344" t="s">
        <v>234</v>
      </c>
      <c r="J116" s="343"/>
      <c r="K116" s="343"/>
      <c r="L116" s="140"/>
      <c r="M116" s="140"/>
      <c r="N116" s="154"/>
      <c r="O116" s="154"/>
      <c r="P116" s="154"/>
      <c r="Q116" s="154"/>
      <c r="R116" s="154"/>
      <c r="S116" s="154"/>
    </row>
    <row r="117" spans="1:19" ht="13.5">
      <c r="A117" s="140"/>
      <c r="B117" s="140"/>
      <c r="C117" s="343" t="s">
        <v>382</v>
      </c>
      <c r="D117" s="343"/>
      <c r="E117" s="343"/>
      <c r="F117" s="343"/>
      <c r="G117" s="343" t="s">
        <v>236</v>
      </c>
      <c r="H117" s="343"/>
      <c r="I117" s="343"/>
      <c r="J117" s="343"/>
      <c r="K117" s="343"/>
      <c r="L117" s="140"/>
      <c r="M117" s="140"/>
      <c r="N117" s="154"/>
      <c r="O117" s="154"/>
      <c r="P117" s="154"/>
      <c r="Q117" s="154"/>
      <c r="R117" s="154"/>
      <c r="S117" s="154"/>
    </row>
    <row r="118" spans="1:19" ht="13.5">
      <c r="A118" s="140"/>
      <c r="B118" s="140"/>
      <c r="C118" s="343" t="s">
        <v>384</v>
      </c>
      <c r="D118" s="343"/>
      <c r="E118" s="343"/>
      <c r="F118" s="343"/>
      <c r="G118" s="343"/>
      <c r="H118" s="343"/>
      <c r="I118" s="343"/>
      <c r="J118" s="343"/>
      <c r="K118" s="343"/>
      <c r="L118" s="140"/>
      <c r="M118" s="140"/>
      <c r="N118" s="154"/>
      <c r="O118" s="154"/>
      <c r="P118" s="154"/>
      <c r="Q118" s="154"/>
      <c r="R118" s="154"/>
      <c r="S118" s="154"/>
    </row>
    <row r="119" spans="1:19" ht="13.5">
      <c r="A119" s="140"/>
      <c r="B119" s="140"/>
      <c r="C119" s="140" t="s">
        <v>237</v>
      </c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54"/>
      <c r="O119" s="154"/>
      <c r="P119" s="154"/>
      <c r="Q119" s="154"/>
      <c r="R119" s="154"/>
      <c r="S119" s="154"/>
    </row>
    <row r="120" spans="1:19" ht="13.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54"/>
      <c r="O120" s="154"/>
      <c r="P120" s="154"/>
      <c r="Q120" s="154"/>
      <c r="R120" s="154"/>
      <c r="S120" s="154"/>
    </row>
    <row r="121" spans="1:19" ht="13.5">
      <c r="A121" s="140"/>
      <c r="B121" s="140" t="s">
        <v>299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54"/>
      <c r="O121" s="154"/>
      <c r="P121" s="154"/>
      <c r="Q121" s="154"/>
      <c r="R121" s="154"/>
      <c r="S121" s="154"/>
    </row>
    <row r="130" ht="13.5">
      <c r="I130" s="68"/>
    </row>
    <row r="131" ht="13.5">
      <c r="I131" s="90"/>
    </row>
    <row r="132" ht="13.5">
      <c r="I132" s="90"/>
    </row>
  </sheetData>
  <sheetProtection sheet="1" formatCells="0" selectLockedCells="1"/>
  <mergeCells count="91">
    <mergeCell ref="C112:D112"/>
    <mergeCell ref="C21:H21"/>
    <mergeCell ref="I21:M21"/>
    <mergeCell ref="I22:M22"/>
    <mergeCell ref="B56:C56"/>
    <mergeCell ref="A32:R32"/>
    <mergeCell ref="A33:R33"/>
    <mergeCell ref="A34:R34"/>
    <mergeCell ref="A41:R41"/>
    <mergeCell ref="A42:R42"/>
    <mergeCell ref="A43:R43"/>
    <mergeCell ref="N21:R21"/>
    <mergeCell ref="N22:R22"/>
    <mergeCell ref="C27:H27"/>
    <mergeCell ref="I27:M27"/>
    <mergeCell ref="N27:R27"/>
    <mergeCell ref="C25:H25"/>
    <mergeCell ref="I25:M25"/>
    <mergeCell ref="N25:R25"/>
    <mergeCell ref="L7:O7"/>
    <mergeCell ref="L8:O8"/>
    <mergeCell ref="L10:O10"/>
    <mergeCell ref="L17:M17"/>
    <mergeCell ref="L9:O9"/>
    <mergeCell ref="O12:Q12"/>
    <mergeCell ref="H15:Q15"/>
    <mergeCell ref="D16:Q16"/>
    <mergeCell ref="D14:E14"/>
    <mergeCell ref="F14:G14"/>
    <mergeCell ref="D12:H12"/>
    <mergeCell ref="J12:L12"/>
    <mergeCell ref="A44:R44"/>
    <mergeCell ref="A45:R45"/>
    <mergeCell ref="C23:H23"/>
    <mergeCell ref="I23:M23"/>
    <mergeCell ref="N23:R23"/>
    <mergeCell ref="C24:H24"/>
    <mergeCell ref="I24:M24"/>
    <mergeCell ref="N24:R24"/>
    <mergeCell ref="A49:R49"/>
    <mergeCell ref="A50:R50"/>
    <mergeCell ref="A51:R51"/>
    <mergeCell ref="A52:R52"/>
    <mergeCell ref="A53:R53"/>
    <mergeCell ref="B68:R68"/>
    <mergeCell ref="M56:S59"/>
    <mergeCell ref="B69:R69"/>
    <mergeCell ref="B70:R70"/>
    <mergeCell ref="B71:R71"/>
    <mergeCell ref="B72:R72"/>
    <mergeCell ref="B73:R73"/>
    <mergeCell ref="B74:R74"/>
    <mergeCell ref="B75:R75"/>
    <mergeCell ref="B76:R76"/>
    <mergeCell ref="B77:R77"/>
    <mergeCell ref="B78:R78"/>
    <mergeCell ref="B79:R79"/>
    <mergeCell ref="B80:R80"/>
    <mergeCell ref="B81:R81"/>
    <mergeCell ref="B82:R82"/>
    <mergeCell ref="B83:R83"/>
    <mergeCell ref="B84:R84"/>
    <mergeCell ref="B85:R85"/>
    <mergeCell ref="B91:R91"/>
    <mergeCell ref="B99:R99"/>
    <mergeCell ref="B92:R92"/>
    <mergeCell ref="B98:R98"/>
    <mergeCell ref="B86:R86"/>
    <mergeCell ref="B87:R87"/>
    <mergeCell ref="B88:R88"/>
    <mergeCell ref="B89:R89"/>
    <mergeCell ref="B90:R90"/>
    <mergeCell ref="B106:R106"/>
    <mergeCell ref="B107:R107"/>
    <mergeCell ref="D17:J17"/>
    <mergeCell ref="O17:Q17"/>
    <mergeCell ref="B101:R101"/>
    <mergeCell ref="B102:R102"/>
    <mergeCell ref="B103:R103"/>
    <mergeCell ref="B104:R104"/>
    <mergeCell ref="B97:R97"/>
    <mergeCell ref="M111:R111"/>
    <mergeCell ref="C26:H26"/>
    <mergeCell ref="I26:M26"/>
    <mergeCell ref="N26:R26"/>
    <mergeCell ref="B105:R105"/>
    <mergeCell ref="B100:R100"/>
    <mergeCell ref="B93:R93"/>
    <mergeCell ref="B94:R94"/>
    <mergeCell ref="B95:R95"/>
    <mergeCell ref="B96:R96"/>
  </mergeCells>
  <printOptions horizontalCentered="1" verticalCentered="1"/>
  <pageMargins left="0" right="0" top="0" bottom="0" header="0" footer="0"/>
  <pageSetup fitToHeight="2" horizontalDpi="300" verticalDpi="300" orientation="portrait" paperSize="9" scale="98" r:id="rId2"/>
  <rowBreaks count="1" manualBreakCount="1">
    <brk id="64" max="1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>
    <tabColor indexed="17"/>
    <pageSetUpPr fitToPage="1"/>
  </sheetPr>
  <dimension ref="A1:AD61"/>
  <sheetViews>
    <sheetView zoomScalePageLayoutView="0" workbookViewId="0" topLeftCell="A37">
      <selection activeCell="E25" sqref="E25:L25"/>
    </sheetView>
  </sheetViews>
  <sheetFormatPr defaultColWidth="11.421875" defaultRowHeight="12.75"/>
  <cols>
    <col min="1" max="1" width="6.28125" style="12" customWidth="1"/>
    <col min="2" max="2" width="3.7109375" style="12" customWidth="1"/>
    <col min="3" max="5" width="9.28125" style="12" customWidth="1"/>
    <col min="6" max="6" width="6.28125" style="12" customWidth="1"/>
    <col min="7" max="7" width="3.7109375" style="12" customWidth="1"/>
    <col min="8" max="8" width="9.28125" style="12" customWidth="1"/>
    <col min="9" max="9" width="6.28125" style="12" customWidth="1"/>
    <col min="10" max="10" width="3.7109375" style="12" customWidth="1"/>
    <col min="11" max="12" width="9.28125" style="12" customWidth="1"/>
    <col min="13" max="16384" width="11.421875" style="12" customWidth="1"/>
  </cols>
  <sheetData>
    <row r="1" spans="1:30" s="3" customFormat="1" ht="28.5" customHeight="1">
      <c r="A1" s="2"/>
      <c r="B1" s="2"/>
      <c r="C1" s="2"/>
      <c r="D1" s="2"/>
      <c r="AA1" s="4"/>
      <c r="AB1" s="2"/>
      <c r="AD1" s="3" t="b">
        <v>0</v>
      </c>
    </row>
    <row r="2" spans="1:30" s="3" customFormat="1" ht="15">
      <c r="A2" s="5"/>
      <c r="B2" s="5"/>
      <c r="C2" s="5"/>
      <c r="D2" s="5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"/>
      <c r="AB2" s="6"/>
      <c r="AD2" s="8" t="b">
        <v>0</v>
      </c>
    </row>
    <row r="3" spans="1:30" s="3" customFormat="1" ht="4.5" customHeight="1">
      <c r="A3" s="5"/>
      <c r="B3" s="5"/>
      <c r="C3" s="5"/>
      <c r="D3" s="5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"/>
      <c r="AB3" s="6"/>
      <c r="AD3" s="3" t="b">
        <v>0</v>
      </c>
    </row>
    <row r="4" spans="1:12" ht="15.75">
      <c r="A4" s="9"/>
      <c r="B4" s="9"/>
      <c r="C4" s="9"/>
      <c r="D4" s="9"/>
      <c r="E4" s="9"/>
      <c r="F4" s="9"/>
      <c r="G4" s="9"/>
      <c r="H4" s="10" t="s">
        <v>95</v>
      </c>
      <c r="I4" s="10"/>
      <c r="J4" s="11"/>
      <c r="K4" s="11"/>
      <c r="L4" s="9"/>
    </row>
    <row r="5" spans="1:12" ht="12.75">
      <c r="A5" s="13" t="s">
        <v>96</v>
      </c>
      <c r="B5" s="13"/>
      <c r="C5" s="690">
        <f>Prep_INCONTRO!A20</f>
        <v>0</v>
      </c>
      <c r="D5" s="690"/>
      <c r="E5" s="9"/>
      <c r="F5" s="9"/>
      <c r="G5" s="9"/>
      <c r="H5" s="9"/>
      <c r="I5" s="9"/>
      <c r="J5" s="9"/>
      <c r="K5" s="9"/>
      <c r="L5" s="9"/>
    </row>
    <row r="6" spans="1:12" ht="12.75">
      <c r="A6" s="9"/>
      <c r="B6" s="9"/>
      <c r="C6" s="9"/>
      <c r="D6" s="9"/>
      <c r="E6" s="9"/>
      <c r="F6" s="9"/>
      <c r="G6" s="132">
        <f>Prep_INCONTRO!E7</f>
        <v>0</v>
      </c>
      <c r="H6" s="13" t="s">
        <v>97</v>
      </c>
      <c r="I6" s="13"/>
      <c r="J6" s="9"/>
      <c r="K6" s="9"/>
      <c r="L6" s="9"/>
    </row>
    <row r="7" spans="1:12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9"/>
      <c r="C8" s="9"/>
      <c r="D8" s="9"/>
      <c r="E8" s="9"/>
      <c r="F8" s="9"/>
      <c r="G8" s="132">
        <f>Prep_INCONTRO!E10</f>
        <v>0</v>
      </c>
      <c r="H8" s="13" t="s">
        <v>98</v>
      </c>
      <c r="I8" s="13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13"/>
      <c r="I9" s="13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13"/>
      <c r="I10" s="13"/>
      <c r="J10" s="14" t="s">
        <v>99</v>
      </c>
      <c r="K10" s="9"/>
      <c r="L10" s="9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13" t="s">
        <v>100</v>
      </c>
      <c r="B12" s="13"/>
      <c r="C12" s="9"/>
      <c r="D12" s="9"/>
      <c r="E12" s="682">
        <f>Prep_INCONTRO!A15</f>
        <v>0</v>
      </c>
      <c r="F12" s="683"/>
      <c r="G12" s="683"/>
      <c r="H12" s="683"/>
      <c r="I12" s="683"/>
      <c r="J12" s="683"/>
      <c r="K12" s="683"/>
      <c r="L12" s="683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3.5">
      <c r="A14" s="13" t="s">
        <v>101</v>
      </c>
      <c r="B14" s="13"/>
      <c r="C14" s="691">
        <f>IF(Prep_INCONTRO!$E$7="x",Prep_INCONTRO!$D$7,IF(Prep_INCONTRO!$E$10="x",Prep_INCONTRO!$D$10,""))</f>
      </c>
      <c r="D14" s="691"/>
      <c r="E14" s="9"/>
      <c r="F14" s="9"/>
      <c r="G14" s="132">
        <f>Prep_INCONTRO!E14</f>
        <v>0</v>
      </c>
      <c r="H14" s="13" t="s">
        <v>102</v>
      </c>
      <c r="I14" s="13"/>
      <c r="J14" s="132">
        <f>Prep_INCONTRO!E16</f>
        <v>0</v>
      </c>
      <c r="K14" s="13" t="s">
        <v>103</v>
      </c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13" t="s">
        <v>104</v>
      </c>
      <c r="B16" s="13"/>
      <c r="C16" s="133">
        <f>Prep_INCONTRO!K14</f>
        <v>0</v>
      </c>
      <c r="D16" s="9"/>
      <c r="E16" s="13" t="s">
        <v>105</v>
      </c>
      <c r="F16" s="13"/>
      <c r="G16" s="133">
        <f>Prep_INCONTRO!K16</f>
        <v>0</v>
      </c>
      <c r="H16" s="9"/>
      <c r="I16" s="9"/>
      <c r="J16" s="9"/>
      <c r="K16" s="9"/>
      <c r="L16" s="9"/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682">
        <f>Prep_INCONTRO!A35</f>
        <v>0</v>
      </c>
      <c r="B18" s="683"/>
      <c r="C18" s="683"/>
      <c r="D18" s="683"/>
      <c r="E18" s="683"/>
      <c r="F18" s="692" t="s">
        <v>106</v>
      </c>
      <c r="G18" s="692"/>
      <c r="H18" s="683">
        <f>Prep_INCONTRO!A39</f>
        <v>0</v>
      </c>
      <c r="I18" s="683"/>
      <c r="J18" s="683"/>
      <c r="K18" s="683"/>
      <c r="L18" s="683"/>
    </row>
    <row r="19" spans="1:12" ht="12.75">
      <c r="A19" s="9"/>
      <c r="B19" s="9"/>
      <c r="C19" s="16" t="s">
        <v>107</v>
      </c>
      <c r="D19" s="9"/>
      <c r="E19" s="9"/>
      <c r="F19" s="9"/>
      <c r="G19" s="9"/>
      <c r="H19" s="16" t="s">
        <v>108</v>
      </c>
      <c r="I19" s="16"/>
      <c r="J19" s="9"/>
      <c r="K19" s="9"/>
      <c r="L19" s="9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13" t="s">
        <v>109</v>
      </c>
      <c r="B21" s="13"/>
      <c r="C21" s="9"/>
      <c r="D21" s="690">
        <f>Prep_INCONTRO!A20</f>
        <v>0</v>
      </c>
      <c r="E21" s="690"/>
      <c r="F21" s="17"/>
      <c r="G21" s="15" t="s">
        <v>110</v>
      </c>
      <c r="H21" s="682">
        <f>Prep_INCONTRO!A28</f>
        <v>0</v>
      </c>
      <c r="I21" s="683"/>
      <c r="J21" s="683"/>
      <c r="K21" s="683"/>
      <c r="L21" s="683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13" t="s">
        <v>111</v>
      </c>
      <c r="B23" s="13"/>
      <c r="C23" s="9"/>
      <c r="D23" s="682">
        <f>Prep_INCONTRO!L22</f>
        <v>0</v>
      </c>
      <c r="E23" s="683"/>
      <c r="F23" s="683"/>
      <c r="G23" s="683"/>
      <c r="H23" s="683"/>
      <c r="I23" s="15"/>
      <c r="J23" s="18" t="s">
        <v>112</v>
      </c>
      <c r="K23" s="684">
        <f>Prep_INCONTRO!L28</f>
        <v>0</v>
      </c>
      <c r="L23" s="684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13" t="s">
        <v>113</v>
      </c>
      <c r="B25" s="13"/>
      <c r="C25" s="9"/>
      <c r="D25" s="9"/>
      <c r="E25" s="687"/>
      <c r="F25" s="687"/>
      <c r="G25" s="687"/>
      <c r="H25" s="687"/>
      <c r="I25" s="687"/>
      <c r="J25" s="687"/>
      <c r="K25" s="687"/>
      <c r="L25" s="687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247"/>
      <c r="C28" s="13" t="s">
        <v>114</v>
      </c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271" t="s">
        <v>377</v>
      </c>
      <c r="D29" s="9"/>
      <c r="E29" s="9"/>
      <c r="F29" s="9"/>
      <c r="G29" s="9"/>
      <c r="H29" s="9"/>
      <c r="I29" s="9"/>
      <c r="J29" s="9"/>
      <c r="K29" s="9"/>
      <c r="L29" s="9"/>
    </row>
    <row r="30" spans="1:9" s="301" customFormat="1" ht="12.75">
      <c r="A30" s="300"/>
      <c r="C30" s="271" t="s">
        <v>378</v>
      </c>
      <c r="D30" s="300"/>
      <c r="E30" s="300"/>
      <c r="F30" s="300"/>
      <c r="G30" s="300"/>
      <c r="H30" s="300"/>
      <c r="I30" s="300"/>
    </row>
    <row r="31" spans="1:9" s="301" customFormat="1" ht="12.75">
      <c r="A31" s="300"/>
      <c r="C31" s="302"/>
      <c r="D31" s="300"/>
      <c r="E31" s="300"/>
      <c r="F31" s="300"/>
      <c r="G31" s="300"/>
      <c r="H31" s="300"/>
      <c r="I31" s="300"/>
    </row>
    <row r="32" spans="1:9" s="301" customFormat="1" ht="12.75">
      <c r="A32" s="300"/>
      <c r="C32" s="302"/>
      <c r="D32" s="300"/>
      <c r="E32" s="300"/>
      <c r="F32" s="300"/>
      <c r="G32" s="300"/>
      <c r="H32" s="300"/>
      <c r="I32" s="300"/>
    </row>
    <row r="33" spans="1:12" ht="12.75">
      <c r="A33" s="9"/>
      <c r="B33" s="247"/>
      <c r="C33" s="13" t="s">
        <v>115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13" t="s">
        <v>116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271" t="s">
        <v>375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13" t="s">
        <v>118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9"/>
      <c r="B38" s="247"/>
      <c r="C38" s="13" t="s">
        <v>361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/>
      <c r="B39" s="9"/>
      <c r="C39" s="271" t="s">
        <v>358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/>
      <c r="B41" s="9"/>
      <c r="C41" s="686"/>
      <c r="D41" s="686"/>
      <c r="E41" s="686"/>
      <c r="F41" s="686"/>
      <c r="G41" s="686"/>
      <c r="H41" s="686"/>
      <c r="I41" s="686"/>
      <c r="J41" s="686"/>
      <c r="K41" s="686"/>
      <c r="L41" s="686"/>
    </row>
    <row r="42" spans="1:12" ht="12.75">
      <c r="A42" s="9"/>
      <c r="B42" s="9"/>
      <c r="C42" s="248"/>
      <c r="D42" s="248"/>
      <c r="E42" s="248"/>
      <c r="F42" s="248"/>
      <c r="G42" s="248"/>
      <c r="H42" s="248"/>
      <c r="I42" s="248"/>
      <c r="J42" s="248"/>
      <c r="K42" s="248"/>
      <c r="L42" s="248"/>
    </row>
    <row r="43" spans="1:12" ht="12.75">
      <c r="A43" s="9"/>
      <c r="B43" s="9"/>
      <c r="C43" s="686"/>
      <c r="D43" s="686"/>
      <c r="E43" s="686"/>
      <c r="F43" s="686"/>
      <c r="G43" s="686"/>
      <c r="H43" s="686"/>
      <c r="I43" s="686"/>
      <c r="J43" s="686"/>
      <c r="K43" s="686"/>
      <c r="L43" s="686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 t="s">
        <v>119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686"/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</row>
    <row r="50" spans="1:12" ht="12.7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</row>
    <row r="51" spans="1:12" ht="12.75">
      <c r="A51" s="686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</row>
    <row r="52" spans="1:12" ht="12.75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</row>
    <row r="53" spans="1:12" ht="12.75">
      <c r="A53" s="686"/>
      <c r="B53" s="686"/>
      <c r="C53" s="686"/>
      <c r="D53" s="686"/>
      <c r="E53" s="686"/>
      <c r="F53" s="686"/>
      <c r="G53" s="686"/>
      <c r="H53" s="686"/>
      <c r="I53" s="686"/>
      <c r="J53" s="686"/>
      <c r="K53" s="686"/>
      <c r="L53" s="686"/>
    </row>
    <row r="54" spans="1:1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9" t="s">
        <v>117</v>
      </c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9"/>
      <c r="C57" s="9"/>
      <c r="D57" s="9"/>
      <c r="E57" s="9"/>
      <c r="F57" s="9"/>
      <c r="G57" s="9"/>
      <c r="H57" s="688"/>
      <c r="I57" s="688"/>
      <c r="J57" s="688"/>
      <c r="K57" s="688"/>
      <c r="L57" s="688"/>
    </row>
    <row r="58" spans="1:12" ht="12.75">
      <c r="A58" s="9"/>
      <c r="B58" s="9"/>
      <c r="C58" s="9"/>
      <c r="D58" s="9"/>
      <c r="E58" s="9"/>
      <c r="F58" s="9"/>
      <c r="G58" s="18" t="s">
        <v>355</v>
      </c>
      <c r="H58" s="689"/>
      <c r="I58" s="689"/>
      <c r="J58" s="689"/>
      <c r="K58" s="689"/>
      <c r="L58" s="689"/>
    </row>
    <row r="59" spans="1:1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685"/>
      <c r="B60" s="685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</sheetData>
  <sheetProtection sheet="1" formatCells="0" selectLockedCells="1"/>
  <mergeCells count="18">
    <mergeCell ref="D21:E21"/>
    <mergeCell ref="H21:L21"/>
    <mergeCell ref="C5:D5"/>
    <mergeCell ref="E12:L12"/>
    <mergeCell ref="C14:D14"/>
    <mergeCell ref="A18:E18"/>
    <mergeCell ref="F18:G18"/>
    <mergeCell ref="H18:L18"/>
    <mergeCell ref="D23:H23"/>
    <mergeCell ref="K23:L23"/>
    <mergeCell ref="A60:B60"/>
    <mergeCell ref="A51:L51"/>
    <mergeCell ref="A53:L53"/>
    <mergeCell ref="E25:L25"/>
    <mergeCell ref="C41:L41"/>
    <mergeCell ref="C43:L43"/>
    <mergeCell ref="A49:L49"/>
    <mergeCell ref="H57:L58"/>
  </mergeCells>
  <conditionalFormatting sqref="G6:G8 E12:L12 G14 J14 C16 G16 A18:E18 H18:L18 H21:L21 D23:H23 K23:L23 D21:E21 C5:D5">
    <cfRule type="cellIs" priority="1" dxfId="0" operator="equal" stopIfTrue="1">
      <formula>0</formula>
    </cfRule>
  </conditionalFormatting>
  <printOptions horizontalCentered="1" verticalCentered="1"/>
  <pageMargins left="0.4330708661417323" right="0.5118110236220472" top="0.6299212598425197" bottom="0.7874015748031497" header="0.31496062992125984" footer="0.5118110236220472"/>
  <pageSetup fitToHeight="1" fitToWidth="1" horizontalDpi="600" verticalDpi="600" orientation="portrait" paperSize="9" scale="97"/>
  <colBreaks count="1" manualBreakCount="1">
    <brk id="12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FIT - DSR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DOCUMENTAZIONE Campionati a Squadre</dc:title>
  <dc:subject/>
  <dc:creator>daniela bertinaria</dc:creator>
  <cp:keywords/>
  <dc:description/>
  <cp:lastModifiedBy>daniela bertinaria</cp:lastModifiedBy>
  <cp:lastPrinted>2011-10-09T19:16:17Z</cp:lastPrinted>
  <dcterms:created xsi:type="dcterms:W3CDTF">2001-04-08T19:20:19Z</dcterms:created>
  <dcterms:modified xsi:type="dcterms:W3CDTF">2023-12-26T17:05:45Z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